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Users/tcejka/Documents/repo/debt/dy/do/"/>
    </mc:Choice>
  </mc:AlternateContent>
  <xr:revisionPtr revIDLastSave="0" documentId="13_ncr:1_{CCFF4FCE-C5BB-7143-87F1-1721EE2AB09A}" xr6:coauthVersionLast="47" xr6:coauthVersionMax="47" xr10:uidLastSave="{00000000-0000-0000-0000-000000000000}"/>
  <bookViews>
    <workbookView xWindow="0" yWindow="740" windowWidth="29040" windowHeight="15720" xr2:uid="{C0D5139A-3E31-4CCC-BCD7-6851438C4E66}"/>
  </bookViews>
  <sheets>
    <sheet name="S-1 dy" sheetId="12" r:id="rId1"/>
    <sheet name="S-1" sheetId="1" r:id="rId2"/>
    <sheet name="S-4" sheetId="4" r:id="rId3"/>
    <sheet name="S-10" sheetId="10" r:id="rId4"/>
  </sheets>
  <externalReferences>
    <externalReference r:id="rId5"/>
    <externalReference r:id="rId6"/>
    <externalReference r:id="rId7"/>
    <externalReference r:id="rId8"/>
    <externalReference r:id="rId9"/>
  </externalReferences>
  <definedNames>
    <definedName name="_Parse_In" localSheetId="2" hidden="1">[1]Rules!#REF!</definedName>
    <definedName name="_Parse_In" hidden="1">[1]Rules!#REF!</definedName>
    <definedName name="AdjDiscPrem_PY" localSheetId="3">[2]Actuals!$C$29</definedName>
    <definedName name="AdjDiscPrem_PY">[3]Actuals!$C$29</definedName>
    <definedName name="AgencyDebt_PY" localSheetId="3">[2]Actuals!$C$34</definedName>
    <definedName name="AgencyDebt_PY">[3]Actuals!$C$34</definedName>
    <definedName name="AgencySubj_PY" localSheetId="3">[2]Actuals!$C$28</definedName>
    <definedName name="AgencySubj_PY">[3]Actuals!$C$28</definedName>
    <definedName name="AirCarrierWorker_PY" localSheetId="3">[2]Actuals!$C$51</definedName>
    <definedName name="AirCarrierWorker_PY">[4]Actuals!$C$51</definedName>
    <definedName name="CashBalance_PY" localSheetId="3">[2]Actuals!$C$11</definedName>
    <definedName name="CashBalance_PY">[3]Actuals!$C$11</definedName>
    <definedName name="ChangeInCashBal_PY" localSheetId="3">[2]Actuals!$C$12</definedName>
    <definedName name="ChangeInCashBal_PY">[3]Actuals!$C$12</definedName>
    <definedName name="COLA_IN1">#REF!</definedName>
    <definedName name="COLA_IN2">#REF!</definedName>
    <definedName name="COLA_IN3">#REF!</definedName>
    <definedName name="CY_REEST">'[5]24 CY_REEST'!$A$4:$O$225</definedName>
    <definedName name="DebtHeldByGovtAccts_PY" localSheetId="3">[2]Actuals!$C$38</definedName>
    <definedName name="DebtHeldByGovtAccts_PY">[3]Actuals!$C$38</definedName>
    <definedName name="DebtHeldByPublic_PY" localSheetId="3">[2]Actuals!$C$37</definedName>
    <definedName name="DebtHeldByPublic_PY">[3]Actuals!$C$37</definedName>
    <definedName name="DebtSubjToLimit_PY" localSheetId="3">[2]Actuals!$C$42</definedName>
    <definedName name="DebtSubjToLimit_PY">[3]Actuals!$C$42</definedName>
    <definedName name="Deficit_PY" localSheetId="3">[2]Actuals!$C$9</definedName>
    <definedName name="Deficit_PY">[3]Actuals!$C$9</definedName>
    <definedName name="DirectLoanBal_PY" localSheetId="3">[2]Actuals!$C$47</definedName>
    <definedName name="DirectLoanBal_PY">[3]Actuals!$C$47</definedName>
    <definedName name="DirectLoanNFD_PY" localSheetId="3">[2]Actuals!$C$15</definedName>
    <definedName name="DirectLoanNFD_PY">[3]Actuals!$C$15</definedName>
    <definedName name="EmergCapInv_PY" localSheetId="3">[2]Actuals!$C$52</definedName>
    <definedName name="EmergCapInv_PY">[4]BudData!$B$106</definedName>
    <definedName name="FFB_PY" localSheetId="3">[2]Actuals!$C$25</definedName>
    <definedName name="FFB_PY">[3]Actuals!$C$25</definedName>
    <definedName name="GrossFederalDebt_PY" localSheetId="3">[2]Actuals!$C$35</definedName>
    <definedName name="GrossFederalDebt_PY">[3]Actuals!$C$35</definedName>
    <definedName name="GSEPrefStock_PY" localSheetId="3">[2]Actuals!$C$50</definedName>
    <definedName name="GSEPrefStock_PY">[3]Actuals!$C$50</definedName>
    <definedName name="GuarLoanBal_PY" localSheetId="3">[2]Actuals!$C$48</definedName>
    <definedName name="GuarLoanBal_PY">[3]Actuals!$C$48</definedName>
    <definedName name="GuarLoanNFD_PY" localSheetId="3">[2]Actuals!$C$16</definedName>
    <definedName name="GuarLoanNFD_PY">[3]Actuals!$C$16</definedName>
    <definedName name="NRRITNonFed_PY" localSheetId="3">[2]Actuals!$C$19</definedName>
    <definedName name="NRRITNonFed_PY">[3]Actuals!$C$19</definedName>
    <definedName name="NRRITNonFedBal_PY" localSheetId="3">[2]Actuals!$C$53</definedName>
    <definedName name="NRRITNonFedBal_PY">[3]Actuals!$C$51</definedName>
    <definedName name="ORDER">[5]ORDER!$A$1:$B$20</definedName>
    <definedName name="OtherNetAssets_PY" localSheetId="3">[2]Actuals!$C$54</definedName>
    <definedName name="OtherNetAssets_PY">[3]Actuals!$C$52</definedName>
    <definedName name="OthTreasDebtNotSubj_PY" localSheetId="3">[2]Actuals!$C$26</definedName>
    <definedName name="OthTreasDebtNotSubj_PY">[3]Actuals!$C$26</definedName>
    <definedName name="pagetable">#REF!</definedName>
    <definedName name="_xlnm.Print_Area" localSheetId="0">'S-1 dy'!$A$1:$P$58</definedName>
    <definedName name="_xlnm.Print_Area" localSheetId="3">'S-10'!$A$1:$M$76</definedName>
    <definedName name="_xlnm.Print_Area">#REF!</definedName>
    <definedName name="_xlnm.Print_Titles" localSheetId="3">'S-10'!$1:$5</definedName>
    <definedName name="_xlnm.Print_Titles">#N/A</definedName>
    <definedName name="PRINTSTD">#REF!</definedName>
    <definedName name="py" localSheetId="3">[2]Actuals!$B$3</definedName>
    <definedName name="py">[3]Actuals!$B$3</definedName>
    <definedName name="PY_REEST">'[5]24 PY_REEST'!$A$4:$O$321</definedName>
    <definedName name="Seigniorage_PY" localSheetId="3">[2]Actuals!$C$21</definedName>
    <definedName name="Seigniorage_PY">[3]Actuals!$C$21</definedName>
    <definedName name="SRULE_DS">#REF!</definedName>
    <definedName name="SRULE_INPUT">#REF!</definedName>
    <definedName name="STARTSTD">#REF!</definedName>
    <definedName name="SUMMARY_KEYS">[5]REEST_SUM!$C$1:$C$497</definedName>
    <definedName name="TARPEquityBal_PY" localSheetId="3">[2]Actuals!$C$49</definedName>
    <definedName name="TARPEquityBal_PY">[3]Actuals!$C$49</definedName>
    <definedName name="TARPEquityNFD_PY" localSheetId="3">[2]Actuals!$C$17</definedName>
    <definedName name="TARPEquityNFD_PY">[3]Actuals!$C$17</definedName>
    <definedName name="TreasDebtNotSubj_PY" localSheetId="3">[2]Actuals!$C$27</definedName>
    <definedName name="TreasDebtNotSubj_PY">[3]Actuals!$C$27</definedName>
    <definedName name="TreasuryDebt_PY" localSheetId="3">[2]Actuals!$C$33</definedName>
    <definedName name="TreasuryDebt_PY">[3]Actuals!$C$33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12" l="1"/>
  <c r="I51" i="12"/>
  <c r="G51" i="12"/>
  <c r="N48" i="12"/>
  <c r="M48" i="12"/>
  <c r="L48" i="12"/>
  <c r="K48" i="12"/>
  <c r="J48" i="12"/>
  <c r="I48" i="12"/>
  <c r="H48" i="12"/>
  <c r="G48" i="12"/>
  <c r="F48" i="12"/>
  <c r="E48" i="12"/>
  <c r="D48" i="12"/>
  <c r="C48" i="12"/>
  <c r="N45" i="12"/>
  <c r="M45" i="12"/>
  <c r="L45" i="12"/>
  <c r="K45" i="12"/>
  <c r="J45" i="12"/>
  <c r="I45" i="12"/>
  <c r="H45" i="12"/>
  <c r="P45" i="12" s="1"/>
  <c r="G45" i="12"/>
  <c r="F45" i="12"/>
  <c r="E45" i="12"/>
  <c r="D45" i="12"/>
  <c r="C45" i="12"/>
  <c r="O39" i="12"/>
  <c r="N39" i="12"/>
  <c r="N51" i="12" s="1"/>
  <c r="M39" i="12"/>
  <c r="M51" i="12" s="1"/>
  <c r="L39" i="12"/>
  <c r="L51" i="12" s="1"/>
  <c r="K39" i="12"/>
  <c r="K51" i="12" s="1"/>
  <c r="J39" i="12"/>
  <c r="P39" i="12" s="1"/>
  <c r="I39" i="12"/>
  <c r="H39" i="12"/>
  <c r="H51" i="12" s="1"/>
  <c r="G39" i="12"/>
  <c r="F39" i="12"/>
  <c r="F51" i="12" s="1"/>
  <c r="E39" i="12"/>
  <c r="E51" i="12" s="1"/>
  <c r="D39" i="12"/>
  <c r="D51" i="12" s="1"/>
  <c r="C39" i="12"/>
  <c r="C51" i="12" s="1"/>
  <c r="C37" i="12"/>
  <c r="O36" i="12"/>
  <c r="N36" i="12"/>
  <c r="M36" i="12"/>
  <c r="L36" i="12"/>
  <c r="P36" i="12" s="1"/>
  <c r="K36" i="12"/>
  <c r="J36" i="12"/>
  <c r="I36" i="12"/>
  <c r="H36" i="12"/>
  <c r="G36" i="12"/>
  <c r="F36" i="12"/>
  <c r="E36" i="12"/>
  <c r="D36" i="12"/>
  <c r="C36" i="12"/>
  <c r="N34" i="12"/>
  <c r="M34" i="12"/>
  <c r="L34" i="12"/>
  <c r="K34" i="12"/>
  <c r="J34" i="12"/>
  <c r="I34" i="12"/>
  <c r="I44" i="12" s="1"/>
  <c r="I46" i="12" s="1"/>
  <c r="I30" i="12" s="1"/>
  <c r="H34" i="12"/>
  <c r="H44" i="12" s="1"/>
  <c r="H46" i="12" s="1"/>
  <c r="H30" i="12" s="1"/>
  <c r="G34" i="12"/>
  <c r="G44" i="12" s="1"/>
  <c r="G46" i="12" s="1"/>
  <c r="G30" i="12" s="1"/>
  <c r="F34" i="12"/>
  <c r="O34" i="12" s="1"/>
  <c r="E34" i="12"/>
  <c r="E37" i="12" s="1"/>
  <c r="D34" i="12"/>
  <c r="D37" i="12" s="1"/>
  <c r="D49" i="12" s="1"/>
  <c r="D50" i="12" s="1"/>
  <c r="C34" i="12"/>
  <c r="B22" i="12"/>
  <c r="H31" i="12" l="1"/>
  <c r="I31" i="12"/>
  <c r="G31" i="12"/>
  <c r="C46" i="12"/>
  <c r="E49" i="12"/>
  <c r="E50" i="12" s="1"/>
  <c r="E38" i="12"/>
  <c r="P48" i="12"/>
  <c r="D44" i="12"/>
  <c r="D46" i="12" s="1"/>
  <c r="E44" i="12"/>
  <c r="E46" i="12" s="1"/>
  <c r="C38" i="12"/>
  <c r="C40" i="12" s="1"/>
  <c r="D52" i="12"/>
  <c r="D38" i="12"/>
  <c r="D40" i="12" s="1"/>
  <c r="O45" i="12"/>
  <c r="F37" i="12"/>
  <c r="J44" i="12"/>
  <c r="J46" i="12" s="1"/>
  <c r="G37" i="12"/>
  <c r="E40" i="12"/>
  <c r="P34" i="12"/>
  <c r="H37" i="12"/>
  <c r="L44" i="12"/>
  <c r="L46" i="12" s="1"/>
  <c r="I37" i="12"/>
  <c r="M44" i="12"/>
  <c r="M46" i="12" s="1"/>
  <c r="J37" i="12"/>
  <c r="N44" i="12"/>
  <c r="N46" i="12" s="1"/>
  <c r="J51" i="12"/>
  <c r="P51" i="12" s="1"/>
  <c r="K37" i="12"/>
  <c r="L37" i="12"/>
  <c r="F44" i="12"/>
  <c r="F46" i="12" s="1"/>
  <c r="K44" i="12"/>
  <c r="K46" i="12" s="1"/>
  <c r="M37" i="12"/>
  <c r="O48" i="12"/>
  <c r="N37" i="12"/>
  <c r="C49" i="12"/>
  <c r="C50" i="12" s="1"/>
  <c r="O51" i="12"/>
  <c r="E30" i="12" l="1"/>
  <c r="E31" i="12"/>
  <c r="F30" i="12"/>
  <c r="F31" i="12"/>
  <c r="L30" i="12"/>
  <c r="L31" i="12"/>
  <c r="D30" i="12"/>
  <c r="D31" i="12"/>
  <c r="J30" i="12"/>
  <c r="J31" i="12"/>
  <c r="K30" i="12"/>
  <c r="K31" i="12"/>
  <c r="N30" i="12"/>
  <c r="N31" i="12"/>
  <c r="C30" i="12"/>
  <c r="C31" i="12"/>
  <c r="M30" i="12"/>
  <c r="M31" i="12"/>
  <c r="P30" i="12"/>
  <c r="O30" i="12"/>
  <c r="C52" i="12"/>
  <c r="P37" i="12"/>
  <c r="I38" i="12"/>
  <c r="I40" i="12" s="1"/>
  <c r="I49" i="12"/>
  <c r="I50" i="12" s="1"/>
  <c r="I52" i="12" s="1"/>
  <c r="P44" i="12"/>
  <c r="M38" i="12"/>
  <c r="M40" i="12" s="1"/>
  <c r="M49" i="12"/>
  <c r="M50" i="12" s="1"/>
  <c r="M52" i="12" s="1"/>
  <c r="K49" i="12"/>
  <c r="K50" i="12" s="1"/>
  <c r="K52" i="12" s="1"/>
  <c r="K38" i="12"/>
  <c r="K40" i="12" s="1"/>
  <c r="J49" i="12"/>
  <c r="J50" i="12" s="1"/>
  <c r="J52" i="12" s="1"/>
  <c r="J38" i="12"/>
  <c r="J40" i="12" s="1"/>
  <c r="O46" i="12"/>
  <c r="O31" i="12" s="1"/>
  <c r="P46" i="12"/>
  <c r="P31" i="12" s="1"/>
  <c r="E52" i="12"/>
  <c r="O37" i="12"/>
  <c r="N49" i="12"/>
  <c r="N50" i="12" s="1"/>
  <c r="N52" i="12" s="1"/>
  <c r="N38" i="12"/>
  <c r="N40" i="12" s="1"/>
  <c r="H49" i="12"/>
  <c r="H50" i="12" s="1"/>
  <c r="H52" i="12" s="1"/>
  <c r="H38" i="12"/>
  <c r="H40" i="12" s="1"/>
  <c r="G49" i="12"/>
  <c r="G50" i="12" s="1"/>
  <c r="G52" i="12" s="1"/>
  <c r="G38" i="12"/>
  <c r="G40" i="12" s="1"/>
  <c r="L38" i="12"/>
  <c r="L40" i="12" s="1"/>
  <c r="L49" i="12"/>
  <c r="L50" i="12" s="1"/>
  <c r="L52" i="12" s="1"/>
  <c r="F49" i="12"/>
  <c r="F38" i="12"/>
  <c r="O44" i="12"/>
  <c r="F40" i="12" l="1"/>
  <c r="O38" i="12"/>
  <c r="P38" i="12"/>
  <c r="F50" i="12"/>
  <c r="O49" i="12"/>
  <c r="P49" i="12"/>
  <c r="F52" i="12" l="1"/>
  <c r="P50" i="12"/>
  <c r="O50" i="12"/>
  <c r="P40" i="12"/>
  <c r="O40" i="12"/>
  <c r="P52" i="12" l="1"/>
  <c r="O52" i="12"/>
</calcChain>
</file>

<file path=xl/sharedStrings.xml><?xml version="1.0" encoding="utf-8"?>
<sst xmlns="http://schemas.openxmlformats.org/spreadsheetml/2006/main" count="186" uniqueCount="146">
  <si>
    <r>
      <rPr>
        <vertAlign val="superscript"/>
        <sz val="12"/>
        <rFont val="Arial"/>
        <family val="2"/>
      </rPr>
      <t>2</t>
    </r>
    <r>
      <rPr>
        <sz val="12"/>
        <rFont val="Arial"/>
        <family val="2"/>
      </rPr>
      <t xml:space="preserve"> When October 1 falls on a weekend, certain mandatory benefit payments are accelerated to the previous business day, and as a result certain fiscal years can have 11 or 13 benefit payments rather than 12 payments. </t>
    </r>
  </si>
  <si>
    <r>
      <rPr>
        <vertAlign val="superscript"/>
        <sz val="12"/>
        <rFont val="Arial"/>
        <family val="2"/>
      </rPr>
      <t xml:space="preserve">1 </t>
    </r>
    <r>
      <rPr>
        <sz val="12"/>
        <rFont val="Arial"/>
        <family val="2"/>
      </rPr>
      <t>The estimated deficit for 2023 is based on partial year actual data and generally incorporates actuals through January.</t>
    </r>
  </si>
  <si>
    <t xml:space="preserve">    Real net interest as a percent of GDP.......................................................................................</t>
  </si>
  <si>
    <t xml:space="preserve">    Real net interest in billions of dollars.......................................................................................</t>
  </si>
  <si>
    <t>Memorandum, real net interest:</t>
  </si>
  <si>
    <t xml:space="preserve">            Deficit.......................................................................................</t>
  </si>
  <si>
    <t xml:space="preserve">        Outlays.......................................................................................</t>
  </si>
  <si>
    <t xml:space="preserve">        Receipts.......................................................................................</t>
  </si>
  <si>
    <t xml:space="preserve">    As a percent of GDP:</t>
  </si>
  <si>
    <t xml:space="preserve">        Deficit.......................................................................................</t>
  </si>
  <si>
    <t xml:space="preserve">    Outlays.......................................................................................</t>
  </si>
  <si>
    <t xml:space="preserve">    Receipts.......................................................................................</t>
  </si>
  <si>
    <r>
      <t xml:space="preserve">Memorandum, totals standardized to 12 monthly benefit payments: </t>
    </r>
    <r>
      <rPr>
        <b/>
        <vertAlign val="superscript"/>
        <sz val="12"/>
        <rFont val="Arial"/>
        <family val="2"/>
      </rPr>
      <t>2</t>
    </r>
  </si>
  <si>
    <t xml:space="preserve">    Debt held by the public net of financial assets.......................................................................................</t>
  </si>
  <si>
    <t xml:space="preserve">    Debt held by the public.......................................................................................</t>
  </si>
  <si>
    <t>Budget totals as a percent of GDP:</t>
  </si>
  <si>
    <t>Gross domestic product (GDP).......................................................................................</t>
  </si>
  <si>
    <r>
      <t xml:space="preserve">        Deficit </t>
    </r>
    <r>
      <rPr>
        <vertAlign val="superscript"/>
        <sz val="12"/>
        <rFont val="Arial"/>
        <family val="2"/>
      </rPr>
      <t>1</t>
    </r>
    <r>
      <rPr>
        <sz val="12"/>
        <rFont val="Arial"/>
        <family val="2"/>
      </rPr>
      <t>.......................................................................................</t>
    </r>
  </si>
  <si>
    <t>Budget totals in billions of dollars:</t>
  </si>
  <si>
    <t>2024-2033</t>
  </si>
  <si>
    <t>2024-2028</t>
  </si>
  <si>
    <t>Totals</t>
  </si>
  <si>
    <t>(In billions of dollars and as a percent of GDP)</t>
  </si>
  <si>
    <t xml:space="preserve"> Table S-1.  Budget Totals </t>
  </si>
  <si>
    <t xml:space="preserve">        Deficit..............................................................................................................................................................................</t>
  </si>
  <si>
    <t xml:space="preserve">    Outlays..............................................................................................................................................................................</t>
  </si>
  <si>
    <t xml:space="preserve">    Receipts..............................................................................................................................................................................</t>
  </si>
  <si>
    <t xml:space="preserve">    Off-budget deficit..............................................................................................................................................................................</t>
  </si>
  <si>
    <t xml:space="preserve">    On-budget deficit...............................................................................................................................................................................</t>
  </si>
  <si>
    <t xml:space="preserve">    Primary deficit..............................................................................................................................................................................</t>
  </si>
  <si>
    <t xml:space="preserve">    Net interest...............................................................................................................................................................................</t>
  </si>
  <si>
    <t>Deficit...............................................................................................................................................................................</t>
  </si>
  <si>
    <t xml:space="preserve">        Total receipts...............................................................................................................................................................................</t>
  </si>
  <si>
    <t xml:space="preserve">    Other miscellaneous receipts..............................................................................................................................................................................</t>
  </si>
  <si>
    <t xml:space="preserve">    Deposits of earnings, Federal Reserve System..............................................................................................................................................................................</t>
  </si>
  <si>
    <t xml:space="preserve">    Customs duties...............................................................................................................................................................................</t>
  </si>
  <si>
    <t xml:space="preserve">    Estate and gift taxes...............................................................................................................................................................................</t>
  </si>
  <si>
    <t xml:space="preserve">    Excise taxes................................................................................................................................................................................</t>
  </si>
  <si>
    <t xml:space="preserve">        Other retirement...............................................................................................................................................................................</t>
  </si>
  <si>
    <t xml:space="preserve">        Unemployment insurance..............................................................................................................................................................................</t>
  </si>
  <si>
    <t xml:space="preserve">        Medicare payroll taxes..............................................................................................................................................................................</t>
  </si>
  <si>
    <t xml:space="preserve">        Social Security payroll taxes..............................................................................................................................................................................</t>
  </si>
  <si>
    <t xml:space="preserve">    Social insurance and retirement receipts:</t>
  </si>
  <si>
    <t xml:space="preserve">    Corporation income taxes..............................................................................................................................................................................</t>
  </si>
  <si>
    <t xml:space="preserve">    Individual income taxes..............................................................................................................................................................................</t>
  </si>
  <si>
    <t>Receipts:</t>
  </si>
  <si>
    <t xml:space="preserve">        Total outlays...............................................................................................................................................................................</t>
  </si>
  <si>
    <t xml:space="preserve">            Subtotal, mandatory programs..............................................................................................................................................................................</t>
  </si>
  <si>
    <t xml:space="preserve">        Other mandatory programs..............................................................................................................................................................................</t>
  </si>
  <si>
    <t xml:space="preserve">        Medicaid...............................................................................................................................................................................</t>
  </si>
  <si>
    <t xml:space="preserve">        Medicare...............................................................................................................................................................................</t>
  </si>
  <si>
    <t xml:space="preserve">        Social Security...............................................................................................................................................................................</t>
  </si>
  <si>
    <t xml:space="preserve">    Mandatory programs:</t>
  </si>
  <si>
    <t xml:space="preserve">            Subtotal, discretionary programs..............................................................................................................................................................................</t>
  </si>
  <si>
    <t xml:space="preserve">        Non-defense...............................................................................................................................................................................</t>
  </si>
  <si>
    <t xml:space="preserve">        Defense...............................................................................................................................................................................</t>
  </si>
  <si>
    <t xml:space="preserve">    Discretionary programs:</t>
  </si>
  <si>
    <t>Outlays:</t>
  </si>
  <si>
    <t>(In billions of dollars)</t>
  </si>
  <si>
    <r>
      <rPr>
        <vertAlign val="superscript"/>
        <sz val="12"/>
        <rFont val="Arial"/>
        <family val="2"/>
      </rPr>
      <t>1</t>
    </r>
    <r>
      <rPr>
        <sz val="12"/>
        <rFont val="Arial"/>
        <family val="2"/>
      </rPr>
      <t xml:space="preserve"> When October 1 falls on a weekend, certain mandatory benefit payments are accelerated to the previous business day, and as a result certain fiscal years can have 11 or 13 benefit payments rather than 12 payments. </t>
    </r>
  </si>
  <si>
    <r>
      <t xml:space="preserve">Memorandum, totals standardized to 12 monthly benefit payments: </t>
    </r>
    <r>
      <rPr>
        <b/>
        <vertAlign val="superscript"/>
        <sz val="12"/>
        <rFont val="Arial"/>
        <family val="2"/>
      </rPr>
      <t>1</t>
    </r>
  </si>
  <si>
    <t>Table S-4.  Proposed Budget by Category</t>
  </si>
  <si>
    <t>Actual</t>
  </si>
  <si>
    <r>
      <rPr>
        <vertAlign val="superscript"/>
        <sz val="11"/>
        <rFont val="Calibri"/>
        <family val="2"/>
        <scheme val="minor"/>
      </rPr>
      <t>8</t>
    </r>
    <r>
      <rPr>
        <sz val="11"/>
        <rFont val="Calibri"/>
        <family val="2"/>
        <scheme val="minor"/>
      </rPr>
      <t>Portions of the notes and warrants issued under the Air carrier worker support program (Payroll support program) are scheduled to expire in 2025, 2026, 2030, and 2031.</t>
    </r>
  </si>
  <si>
    <r>
      <rPr>
        <vertAlign val="superscript"/>
        <sz val="11"/>
        <color indexed="8"/>
        <rFont val="Calibri"/>
        <family val="2"/>
        <scheme val="minor"/>
      </rPr>
      <t>7</t>
    </r>
    <r>
      <rPr>
        <sz val="11"/>
        <rFont val="Calibri"/>
        <family val="2"/>
        <scheme val="minor"/>
      </rPr>
      <t>Treasury’s warrants to purchase 79.9 percent of the common stock of the enterprises expire after September 7, 2028.  The warrants were valued at $4 billion at the end of 2022.</t>
    </r>
  </si>
  <si>
    <r>
      <t>6</t>
    </r>
    <r>
      <rPr>
        <sz val="11"/>
        <rFont val="Calibri"/>
        <family val="2"/>
        <scheme val="minor"/>
      </rPr>
      <t>At the end of 2022, the Federal Reserve Banks held $5,634.9 billion of Federal securities and the rest of the public held $18,617.4 billion.  Debt held by the Federal Reserve Banks is not estimated for future years.</t>
    </r>
  </si>
  <si>
    <r>
      <t>5</t>
    </r>
    <r>
      <rPr>
        <sz val="11"/>
        <rFont val="Calibri"/>
        <family val="2"/>
        <scheme val="minor"/>
      </rPr>
      <t>Treasury securities held by the public and zero-coupon bonds held by Government accounts are almost all measured at sales price plus amortized discount or less amortized premium.  Agency debt securities are almost all measured at face value.  Treasury securities in the Government account series are otherwise measured at face value less unrealized discount (if any).</t>
    </r>
  </si>
  <si>
    <r>
      <t>4</t>
    </r>
    <r>
      <rPr>
        <sz val="11"/>
        <rFont val="Calibri"/>
        <family val="2"/>
        <scheme val="minor"/>
      </rPr>
      <t>The statutory debt limit is $31,381 billion, as enacted on December 16, 2021.</t>
    </r>
  </si>
  <si>
    <r>
      <t>3</t>
    </r>
    <r>
      <rPr>
        <sz val="11"/>
        <rFont val="Calibri"/>
        <family val="2"/>
        <scheme val="minor"/>
      </rPr>
      <t>Consists mainly of debt issued by the Federal Financing Bank (which is not subject to limit), the unamortized discount (less premium) on public issues of Treasury notes and bonds (other than zero-coupon bonds), and the unrealized discount on Government account series securities.</t>
    </r>
  </si>
  <si>
    <r>
      <t>2</t>
    </r>
    <r>
      <rPr>
        <sz val="11"/>
        <rFont val="Calibri"/>
        <family val="2"/>
        <scheme val="minor"/>
      </rPr>
      <t>Includes checks outstanding, accrued interest payable on Treasury debt, uninvested deposit fund balances, allocations of special drawing rights, and other liability accounts; and, as an offset, cash and monetary assets (other than the Treasury operating cash balance), other asset accounts, and profit on sale of gold.</t>
    </r>
  </si>
  <si>
    <r>
      <t>1</t>
    </r>
    <r>
      <rPr>
        <sz val="11"/>
        <rFont val="Calibri"/>
        <family val="2"/>
        <scheme val="minor"/>
      </rPr>
      <t xml:space="preserve">A decrease in the Treasury operating cash balance (which is an asset) is a means of financing a deficit and therefore has a negative sign.  An increase in checks outstanding (which is a liability) is also a means of financing a deficit and therefore also has a negative sign.  More information on the levels and changes to the operating cash balance is available in Chapter 20, "Federal Borrowing and Debt" in the </t>
    </r>
    <r>
      <rPr>
        <i/>
        <sz val="11"/>
        <rFont val="Calibri"/>
        <family val="2"/>
        <scheme val="minor"/>
      </rPr>
      <t xml:space="preserve">Analytical Perspectives </t>
    </r>
    <r>
      <rPr>
        <sz val="11"/>
        <rFont val="Calibri"/>
        <family val="2"/>
        <scheme val="minor"/>
      </rPr>
      <t>volume of the Budget.</t>
    </r>
  </si>
  <si>
    <t xml:space="preserve">                    As a percent of GDP.......................................................................................</t>
  </si>
  <si>
    <t xml:space="preserve">                Debt held by the public net of financial assets.......................................................................................</t>
  </si>
  <si>
    <t xml:space="preserve">            Total, financial assets net of liabilities.......................................................................................</t>
  </si>
  <si>
    <t xml:space="preserve">        Other assets net of liabilities.......................................................................................</t>
  </si>
  <si>
    <t xml:space="preserve">        Non-Federal securities held by NRRIT.......................................................................................</t>
  </si>
  <si>
    <t xml:space="preserve">        Emergency capital investment fund securities.......................................................................................</t>
  </si>
  <si>
    <r>
      <t xml:space="preserve">        Air carrier worker support warrants and notes</t>
    </r>
    <r>
      <rPr>
        <vertAlign val="superscript"/>
        <sz val="11"/>
        <rFont val="Calibri"/>
        <family val="2"/>
        <scheme val="minor"/>
      </rPr>
      <t>8</t>
    </r>
    <r>
      <rPr>
        <sz val="11"/>
        <rFont val="Calibri"/>
        <family val="2"/>
        <scheme val="minor"/>
      </rPr>
      <t>.......................................................................................</t>
    </r>
  </si>
  <si>
    <r>
      <t xml:space="preserve">        Government-sponsored enterprise stock</t>
    </r>
    <r>
      <rPr>
        <vertAlign val="superscript"/>
        <sz val="11"/>
        <rFont val="Calibri"/>
        <family val="2"/>
        <scheme val="minor"/>
      </rPr>
      <t>7</t>
    </r>
    <r>
      <rPr>
        <sz val="11"/>
        <rFont val="Calibri"/>
        <family val="2"/>
        <scheme val="minor"/>
      </rPr>
      <t>.......................................................................................</t>
    </r>
  </si>
  <si>
    <t xml:space="preserve">            Guaranteed loan accounts.......................................................................................</t>
  </si>
  <si>
    <t xml:space="preserve">            Direct loan and TARP equity purchase accounts.......................................................................................</t>
  </si>
  <si>
    <t xml:space="preserve">        Credit financing account balances:</t>
  </si>
  <si>
    <t xml:space="preserve">        Treasury operating cash balance.......................................................................................</t>
  </si>
  <si>
    <t xml:space="preserve">    Less financial assets net of liabilities:</t>
  </si>
  <si>
    <t xml:space="preserve">    Debt held by the public.....................................................................................</t>
  </si>
  <si>
    <t>Debt Held by the Public Net of Financial Assets:</t>
  </si>
  <si>
    <t xml:space="preserve">            As a percent of GDP.......................................................................................</t>
  </si>
  <si>
    <r>
      <t xml:space="preserve">        Debt held by the public</t>
    </r>
    <r>
      <rPr>
        <vertAlign val="superscript"/>
        <sz val="11"/>
        <rFont val="Calibri"/>
        <family val="2"/>
        <scheme val="minor"/>
      </rPr>
      <t>6</t>
    </r>
    <r>
      <rPr>
        <sz val="11"/>
        <rFont val="Calibri"/>
        <family val="2"/>
        <scheme val="minor"/>
      </rPr>
      <t>.....................................................................................</t>
    </r>
  </si>
  <si>
    <t xml:space="preserve">        Debt held by Government accounts......................................................................................................</t>
  </si>
  <si>
    <t xml:space="preserve">    Held by:</t>
  </si>
  <si>
    <t xml:space="preserve">                As a percent of GDP.......................................................................................</t>
  </si>
  <si>
    <t xml:space="preserve">            Total, gross Federal debt.................................................................................................</t>
  </si>
  <si>
    <t xml:space="preserve">        Debt issued by other agencies...........................................................................................</t>
  </si>
  <si>
    <t xml:space="preserve">        Debt issued by Treasury..............................................................................................</t>
  </si>
  <si>
    <r>
      <t xml:space="preserve">    Gross Federal debt:</t>
    </r>
    <r>
      <rPr>
        <vertAlign val="superscript"/>
        <sz val="11"/>
        <rFont val="Calibri"/>
        <family val="2"/>
        <scheme val="minor"/>
      </rPr>
      <t>5</t>
    </r>
  </si>
  <si>
    <t>Debt Outstanding, End of Year:</t>
  </si>
  <si>
    <r>
      <t xml:space="preserve">       Total, debt subject to statutory limitation</t>
    </r>
    <r>
      <rPr>
        <vertAlign val="superscript"/>
        <sz val="11"/>
        <rFont val="Calibri"/>
        <family val="2"/>
        <scheme val="minor"/>
      </rPr>
      <t>4</t>
    </r>
    <r>
      <rPr>
        <sz val="11"/>
        <rFont val="Calibri"/>
        <family val="2"/>
        <scheme val="minor"/>
      </rPr>
      <t>..........................................</t>
    </r>
  </si>
  <si>
    <r>
      <t xml:space="preserve">    Adjustment for discount, premium, and coverage</t>
    </r>
    <r>
      <rPr>
        <vertAlign val="superscript"/>
        <sz val="11"/>
        <rFont val="Calibri"/>
        <family val="2"/>
        <scheme val="minor"/>
      </rPr>
      <t>3</t>
    </r>
    <r>
      <rPr>
        <sz val="11"/>
        <rFont val="Calibri"/>
        <family val="2"/>
        <scheme val="minor"/>
      </rPr>
      <t>.......................................................................................</t>
    </r>
  </si>
  <si>
    <t xml:space="preserve">    Debt issued by Treasury................................................................................................</t>
  </si>
  <si>
    <t>Debt Subject to Statutory Limitation, End of Year:</t>
  </si>
  <si>
    <t xml:space="preserve">        Total, change in debt subject to statutory limitation.......................................................................................</t>
  </si>
  <si>
    <t xml:space="preserve">    Change in other factors.......................................................................................</t>
  </si>
  <si>
    <t xml:space="preserve">    Change in debt held by Government accounts.......................................................................................</t>
  </si>
  <si>
    <t xml:space="preserve">    Change in debt held by the public.......................................................................................</t>
  </si>
  <si>
    <t>Changes in Debt Subject to Statutory Limitation:</t>
  </si>
  <si>
    <t xml:space="preserve">                        change in debt held by the public).......................................................................................</t>
  </si>
  <si>
    <t xml:space="preserve">                    Total, requirement to borrow from the public (equals</t>
  </si>
  <si>
    <t xml:space="preserve">                borrowing from the public...........................................................................................</t>
  </si>
  <si>
    <t xml:space="preserve">            Total, other transactions affecting</t>
  </si>
  <si>
    <t xml:space="preserve">        Seigniorage on coins...........................................................................................</t>
  </si>
  <si>
    <t xml:space="preserve">                Subtotal, changes in financial assets and liabilities.......................................................................................</t>
  </si>
  <si>
    <r>
      <t xml:space="preserve">            Net change in other financial assets and liabilities</t>
    </r>
    <r>
      <rPr>
        <vertAlign val="superscript"/>
        <sz val="11"/>
        <rFont val="Calibri"/>
        <family val="2"/>
        <scheme val="minor"/>
      </rPr>
      <t>2</t>
    </r>
    <r>
      <rPr>
        <sz val="11"/>
        <rFont val="Calibri"/>
        <family val="2"/>
        <scheme val="minor"/>
      </rPr>
      <t>..........................................................................................</t>
    </r>
  </si>
  <si>
    <t xml:space="preserve">                Railroad Retirement Investment Trust (NRRIT).......................................................................................</t>
  </si>
  <si>
    <t xml:space="preserve">            Net purchases of non-Federal securities by the National  </t>
  </si>
  <si>
    <t xml:space="preserve">                Guaranteed loan accounts..........................................................................................</t>
  </si>
  <si>
    <t xml:space="preserve">                    equity purchase accounts.......................................................................................</t>
  </si>
  <si>
    <t xml:space="preserve">                Direct loan and Troubled Asset Relief Program (TARP)</t>
  </si>
  <si>
    <t xml:space="preserve">            Net disbursements of credit financing accounts:</t>
  </si>
  <si>
    <t xml:space="preserve">            Change in Treasury operating cash balance.........................................................................................</t>
  </si>
  <si>
    <r>
      <t xml:space="preserve">        Changes in financial assets and liabilities:</t>
    </r>
    <r>
      <rPr>
        <vertAlign val="superscript"/>
        <sz val="11"/>
        <rFont val="Calibri"/>
        <family val="2"/>
        <scheme val="minor"/>
      </rPr>
      <t>1</t>
    </r>
  </si>
  <si>
    <t xml:space="preserve">    Other transactions affecting borrowing from the public:</t>
  </si>
  <si>
    <t xml:space="preserve">            Unified budget deficit................................................................</t>
  </si>
  <si>
    <t xml:space="preserve">        Net interest.......................................................................................</t>
  </si>
  <si>
    <t xml:space="preserve">        Primary deficit.......................................................................................</t>
  </si>
  <si>
    <t xml:space="preserve">    Unified budget deficit:</t>
  </si>
  <si>
    <t>Financing:</t>
  </si>
  <si>
    <t>Estimate</t>
  </si>
  <si>
    <t>(Dollar amounts in billions)</t>
  </si>
  <si>
    <t>Table S-10.  Federal Government Financing and Debt</t>
  </si>
  <si>
    <t xml:space="preserve">            Subtotal, excess interest.......................................................................................</t>
  </si>
  <si>
    <t xml:space="preserve">        Growth dividend.......................................................................................</t>
  </si>
  <si>
    <t xml:space="preserve">        Non-interest outlays.......................................................................................</t>
  </si>
  <si>
    <t xml:space="preserve">            Subtotal, primary deficit.......................................................................................</t>
  </si>
  <si>
    <t xml:space="preserve">    Other transactions affecting borrowing from the public.......................................................................................</t>
  </si>
  <si>
    <t xml:space="preserve">        Total, change in debt held by the public.......................................................................................</t>
  </si>
  <si>
    <t xml:space="preserve">    Primary deficit (Effect of current imbalance):</t>
  </si>
  <si>
    <t xml:space="preserve">    As a percent of GDP (Debt ratio deficit):</t>
  </si>
  <si>
    <t xml:space="preserve">    Net interest (Effect of debt)…...........................................................</t>
  </si>
  <si>
    <t>Memorandum, change in debt held by the public as a percent of GDP:</t>
  </si>
  <si>
    <t xml:space="preserve">    Excess interest (Effect of past debt):</t>
  </si>
  <si>
    <t>Memorandum, excess interest:</t>
  </si>
  <si>
    <t xml:space="preserve">    Excess interest in billions of dollars.......................................................................................</t>
  </si>
  <si>
    <t xml:space="preserve">    Excess interest as a percent of GDP.......................................................................................</t>
  </si>
  <si>
    <t>Notes: This table reproduces Table S-1 from the President's Fiscal Year 2024 Budget, with added rows for excess interest. (I have removed footnotes and also a memorandum due to October 1 falling on a weekend.)</t>
  </si>
  <si>
    <t>OMB Budget Totals, Amended to Show Excess Interest</t>
  </si>
  <si>
    <t xml:space="preserve">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</si>
</sst>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
    <numFmt numFmtId="167" formatCode="#,##0.000;\-#,##0.000;\-\-\-"/>
    <numFmt numFmtId="168" formatCode="#,##0.000_);\(#,##0.000\);\-\-\-"/>
    <numFmt numFmtId="169" formatCode="hh:mm\ AM/PM_)"/>
    <numFmt numFmtId="170" formatCode="mm/dd/yy_)"/>
  </numFmts>
  <fonts count="20">
    <font>
      <sz val="11"/>
      <color theme="1"/>
      <name val="Calibri"/>
      <family val="2"/>
      <scheme val="minor"/>
    </font>
    <font>
      <sz val="11"/>
      <color theme="1"/>
      <name val="Calibri"/>
      <family val="2"/>
      <scheme val="minor"/>
    </font>
    <font>
      <sz val="10"/>
      <name val="Arial"/>
      <family val="2"/>
    </font>
    <font>
      <sz val="12"/>
      <name val="Arial"/>
      <family val="2"/>
    </font>
    <font>
      <u/>
      <sz val="12"/>
      <name val="Arial"/>
      <family val="2"/>
    </font>
    <font>
      <sz val="10"/>
      <color theme="1"/>
      <name val="Arial"/>
      <family val="2"/>
    </font>
    <font>
      <vertAlign val="superscript"/>
      <sz val="12"/>
      <name val="Arial"/>
      <family val="2"/>
    </font>
    <font>
      <b/>
      <sz val="12"/>
      <name val="Arial"/>
      <family val="2"/>
    </font>
    <font>
      <b/>
      <vertAlign val="superscript"/>
      <sz val="12"/>
      <name val="Arial"/>
      <family val="2"/>
    </font>
    <font>
      <sz val="12"/>
      <color rgb="FFFF0000"/>
      <name val="Arial"/>
      <family val="2"/>
    </font>
    <font>
      <sz val="11"/>
      <name val="Calibri"/>
      <family val="2"/>
      <scheme val="minor"/>
    </font>
    <font>
      <sz val="10"/>
      <name val="Arial MT"/>
    </font>
    <font>
      <vertAlign val="superscript"/>
      <sz val="11"/>
      <name val="Calibri"/>
      <family val="2"/>
      <scheme val="minor"/>
    </font>
    <font>
      <vertAlign val="superscript"/>
      <sz val="11"/>
      <color indexed="8"/>
      <name val="Calibri"/>
      <family val="2"/>
      <scheme val="minor"/>
    </font>
    <font>
      <i/>
      <sz val="11"/>
      <name val="Calibri"/>
      <family val="2"/>
      <scheme val="minor"/>
    </font>
    <font>
      <b/>
      <sz val="11"/>
      <name val="Calibri"/>
      <family val="2"/>
      <scheme val="minor"/>
    </font>
    <font>
      <u/>
      <sz val="11"/>
      <name val="Calibri"/>
      <family val="2"/>
      <scheme val="minor"/>
    </font>
    <font>
      <b/>
      <sz val="11"/>
      <color indexed="10"/>
      <name val="Calibri"/>
      <family val="2"/>
      <scheme val="minor"/>
    </font>
    <font>
      <b/>
      <sz val="12"/>
      <color theme="0"/>
      <name val="Arial"/>
      <family val="2"/>
    </font>
    <font>
      <sz val="12"/>
      <color theme="0"/>
      <name val="Arial"/>
      <family val="2"/>
    </font>
  </fonts>
  <fills count="5">
    <fill>
      <patternFill patternType="none"/>
    </fill>
    <fill>
      <patternFill patternType="gray125"/>
    </fill>
    <fill>
      <patternFill patternType="solid">
        <fgColor theme="4"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7">
    <border>
      <left/>
      <right/>
      <top/>
      <bottom/>
      <diagonal/>
    </border>
    <border>
      <left/>
      <right/>
      <top/>
      <bottom style="thin">
        <color indexed="64"/>
      </bottom>
      <diagonal/>
    </border>
    <border>
      <left/>
      <right/>
      <top style="thin">
        <color auto="1"/>
      </top>
      <bottom style="thin">
        <color indexed="64"/>
      </bottom>
      <diagonal/>
    </border>
    <border>
      <left/>
      <right/>
      <top style="thin">
        <color indexed="64"/>
      </top>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s>
  <cellStyleXfs count="11">
    <xf numFmtId="0" fontId="0" fillId="0" borderId="0"/>
    <xf numFmtId="164" fontId="2" fillId="0" borderId="0"/>
    <xf numFmtId="9" fontId="5" fillId="0" borderId="0" applyFont="0" applyFill="0" applyBorder="0" applyAlignment="0" applyProtection="0"/>
    <xf numFmtId="164" fontId="1" fillId="0" borderId="0"/>
    <xf numFmtId="9" fontId="1" fillId="0" borderId="0" applyFont="0" applyFill="0" applyBorder="0" applyAlignment="0" applyProtection="0"/>
    <xf numFmtId="0" fontId="1" fillId="0" borderId="0"/>
    <xf numFmtId="0" fontId="2" fillId="0" borderId="0"/>
    <xf numFmtId="9" fontId="2" fillId="0" borderId="0" applyFont="0" applyFill="0" applyBorder="0" applyAlignment="0" applyProtection="0"/>
    <xf numFmtId="0" fontId="1" fillId="0" borderId="0"/>
    <xf numFmtId="3" fontId="1" fillId="0" borderId="0"/>
    <xf numFmtId="164" fontId="11" fillId="0" borderId="0" applyFont="0" applyFill="0" applyBorder="0" applyAlignment="0" applyProtection="0"/>
  </cellStyleXfs>
  <cellXfs count="92">
    <xf numFmtId="0" fontId="0" fillId="0" borderId="0" xfId="0"/>
    <xf numFmtId="164" fontId="3" fillId="0" borderId="0" xfId="1" applyFont="1"/>
    <xf numFmtId="164" fontId="3" fillId="0" borderId="0" xfId="1" quotePrefix="1" applyFont="1"/>
    <xf numFmtId="164" fontId="4" fillId="0" borderId="0" xfId="1" applyFont="1"/>
    <xf numFmtId="0" fontId="3" fillId="0" borderId="0" xfId="2" applyNumberFormat="1" applyFont="1" applyBorder="1"/>
    <xf numFmtId="165" fontId="3" fillId="0" borderId="1" xfId="2" applyNumberFormat="1" applyFont="1" applyFill="1" applyBorder="1"/>
    <xf numFmtId="166" fontId="3" fillId="0" borderId="1" xfId="2" applyNumberFormat="1" applyFont="1" applyBorder="1"/>
    <xf numFmtId="164" fontId="3" fillId="0" borderId="1" xfId="1" quotePrefix="1" applyFont="1" applyBorder="1"/>
    <xf numFmtId="164" fontId="7" fillId="0" borderId="0" xfId="1" quotePrefix="1" applyFont="1"/>
    <xf numFmtId="165" fontId="3" fillId="0" borderId="0" xfId="2" applyNumberFormat="1" applyFont="1" applyFill="1" applyBorder="1"/>
    <xf numFmtId="166" fontId="3" fillId="0" borderId="0" xfId="2" applyNumberFormat="1" applyFont="1" applyFill="1" applyBorder="1"/>
    <xf numFmtId="166" fontId="3" fillId="0" borderId="1" xfId="2" applyNumberFormat="1" applyFont="1" applyFill="1" applyBorder="1"/>
    <xf numFmtId="164" fontId="3" fillId="0" borderId="1" xfId="1" applyFont="1" applyBorder="1"/>
    <xf numFmtId="164" fontId="7" fillId="0" borderId="0" xfId="1" applyFont="1"/>
    <xf numFmtId="164" fontId="7" fillId="0" borderId="0" xfId="1" applyFont="1" applyAlignment="1">
      <alignment horizontal="center"/>
    </xf>
    <xf numFmtId="164" fontId="7" fillId="0" borderId="1" xfId="1" quotePrefix="1" applyFont="1" applyBorder="1" applyAlignment="1">
      <alignment horizontal="center"/>
    </xf>
    <xf numFmtId="0" fontId="7" fillId="0" borderId="1" xfId="1" applyNumberFormat="1" applyFont="1" applyBorder="1" applyAlignment="1">
      <alignment horizontal="center"/>
    </xf>
    <xf numFmtId="164" fontId="7" fillId="0" borderId="1" xfId="1" applyFont="1" applyBorder="1" applyAlignment="1">
      <alignment horizontal="center"/>
    </xf>
    <xf numFmtId="164" fontId="3" fillId="0" borderId="0" xfId="1" applyFont="1" applyAlignment="1">
      <alignment horizontal="center"/>
    </xf>
    <xf numFmtId="164" fontId="7" fillId="0" borderId="2" xfId="1" applyFont="1" applyBorder="1" applyAlignment="1">
      <alignment horizontal="centerContinuous"/>
    </xf>
    <xf numFmtId="164" fontId="3" fillId="0" borderId="1" xfId="1" applyFont="1" applyBorder="1" applyAlignment="1">
      <alignment horizontal="centerContinuous"/>
    </xf>
    <xf numFmtId="164" fontId="3" fillId="0" borderId="0" xfId="1" applyFont="1" applyAlignment="1">
      <alignment horizontal="centerContinuous"/>
    </xf>
    <xf numFmtId="164" fontId="7" fillId="0" borderId="0" xfId="1" applyFont="1" applyAlignment="1">
      <alignment horizontal="centerContinuous"/>
    </xf>
    <xf numFmtId="164" fontId="3" fillId="0" borderId="3" xfId="1" applyFont="1" applyBorder="1"/>
    <xf numFmtId="164" fontId="3" fillId="0" borderId="2" xfId="1" applyFont="1" applyBorder="1"/>
    <xf numFmtId="164" fontId="3" fillId="0" borderId="0" xfId="1" quotePrefix="1" applyFont="1" applyAlignment="1">
      <alignment horizontal="left"/>
    </xf>
    <xf numFmtId="164" fontId="3" fillId="0" borderId="3" xfId="1" applyFont="1" applyBorder="1" applyAlignment="1">
      <alignment horizontal="center"/>
    </xf>
    <xf numFmtId="167" fontId="9" fillId="0" borderId="0" xfId="1" applyNumberFormat="1" applyFont="1"/>
    <xf numFmtId="164" fontId="3" fillId="0" borderId="0" xfId="1" applyFont="1" applyAlignment="1">
      <alignment vertical="top" wrapText="1"/>
    </xf>
    <xf numFmtId="164" fontId="10" fillId="0" borderId="0" xfId="10" applyFont="1"/>
    <xf numFmtId="164" fontId="10" fillId="0" borderId="0" xfId="10" quotePrefix="1" applyFont="1"/>
    <xf numFmtId="164" fontId="10" fillId="0" borderId="0" xfId="10" applyFont="1" applyProtection="1"/>
    <xf numFmtId="164" fontId="10" fillId="0" borderId="4" xfId="10" applyFont="1" applyBorder="1" applyProtection="1"/>
    <xf numFmtId="168" fontId="10" fillId="0" borderId="4" xfId="10" applyNumberFormat="1" applyFont="1" applyBorder="1" applyProtection="1"/>
    <xf numFmtId="165" fontId="10" fillId="0" borderId="0" xfId="10" applyNumberFormat="1" applyFont="1"/>
    <xf numFmtId="165" fontId="10" fillId="0" borderId="0" xfId="10" applyNumberFormat="1" applyFont="1" applyProtection="1"/>
    <xf numFmtId="165" fontId="10" fillId="0" borderId="0" xfId="7" applyNumberFormat="1" applyFont="1" applyBorder="1" applyAlignment="1" applyProtection="1">
      <alignment horizontal="right"/>
    </xf>
    <xf numFmtId="168" fontId="10" fillId="0" borderId="0" xfId="10" quotePrefix="1" applyNumberFormat="1" applyFont="1" applyAlignment="1" applyProtection="1">
      <alignment horizontal="left"/>
    </xf>
    <xf numFmtId="164" fontId="10" fillId="0" borderId="1" xfId="10" applyFont="1" applyBorder="1"/>
    <xf numFmtId="168" fontId="10" fillId="0" borderId="0" xfId="10" quotePrefix="1" applyNumberFormat="1" applyFont="1" applyFill="1" applyAlignment="1" applyProtection="1">
      <alignment horizontal="left"/>
    </xf>
    <xf numFmtId="164" fontId="10" fillId="0" borderId="0" xfId="7" applyNumberFormat="1" applyFont="1" applyBorder="1" applyAlignment="1" applyProtection="1">
      <alignment horizontal="right"/>
    </xf>
    <xf numFmtId="168" fontId="15" fillId="0" borderId="0" xfId="10" applyNumberFormat="1" applyFont="1" applyProtection="1"/>
    <xf numFmtId="168" fontId="10" fillId="0" borderId="0" xfId="10" applyNumberFormat="1" applyFont="1" applyBorder="1" applyProtection="1"/>
    <xf numFmtId="168" fontId="10" fillId="0" borderId="0" xfId="10" applyNumberFormat="1" applyFont="1" applyProtection="1"/>
    <xf numFmtId="164" fontId="10" fillId="0" borderId="0" xfId="10" applyFont="1" applyAlignment="1" applyProtection="1">
      <alignment horizontal="right"/>
    </xf>
    <xf numFmtId="168" fontId="10" fillId="0" borderId="0" xfId="10" quotePrefix="1" applyNumberFormat="1" applyFont="1" applyProtection="1"/>
    <xf numFmtId="164" fontId="16" fillId="0" borderId="0" xfId="10" applyFont="1" applyProtection="1"/>
    <xf numFmtId="164" fontId="16" fillId="0" borderId="0" xfId="10" applyFont="1" applyFill="1" applyProtection="1"/>
    <xf numFmtId="164" fontId="16" fillId="0" borderId="0" xfId="10" applyFont="1" applyFill="1" applyAlignment="1" applyProtection="1">
      <alignment horizontal="right"/>
    </xf>
    <xf numFmtId="168" fontId="10" fillId="0" borderId="0" xfId="10" applyNumberFormat="1" applyFont="1" applyAlignment="1" applyProtection="1">
      <alignment horizontal="left"/>
    </xf>
    <xf numFmtId="164" fontId="10" fillId="0" borderId="0" xfId="10" applyFont="1" applyFill="1" applyProtection="1"/>
    <xf numFmtId="167" fontId="10" fillId="0" borderId="0" xfId="10" applyNumberFormat="1" applyFont="1"/>
    <xf numFmtId="0" fontId="10" fillId="0" borderId="4" xfId="10" applyNumberFormat="1" applyFont="1" applyBorder="1" applyAlignment="1" applyProtection="1">
      <alignment horizontal="center"/>
    </xf>
    <xf numFmtId="0" fontId="10" fillId="0" borderId="4" xfId="10" quotePrefix="1" applyNumberFormat="1" applyFont="1" applyBorder="1" applyAlignment="1" applyProtection="1">
      <alignment horizontal="center"/>
    </xf>
    <xf numFmtId="168" fontId="10" fillId="0" borderId="5" xfId="10" applyNumberFormat="1" applyFont="1" applyBorder="1" applyAlignment="1" applyProtection="1">
      <alignment horizontal="centerContinuous"/>
    </xf>
    <xf numFmtId="164" fontId="10" fillId="0" borderId="5" xfId="10" applyFont="1" applyBorder="1" applyAlignment="1" applyProtection="1">
      <alignment horizontal="centerContinuous"/>
    </xf>
    <xf numFmtId="168" fontId="10" fillId="0" borderId="6" xfId="10" applyNumberFormat="1" applyFont="1" applyBorder="1" applyAlignment="1" applyProtection="1">
      <alignment horizontal="center"/>
    </xf>
    <xf numFmtId="168" fontId="10" fillId="0" borderId="3" xfId="10" applyNumberFormat="1" applyFont="1" applyBorder="1" applyProtection="1"/>
    <xf numFmtId="168" fontId="10" fillId="0" borderId="0" xfId="10" applyNumberFormat="1" applyFont="1" applyAlignment="1" applyProtection="1">
      <alignment horizontal="centerContinuous"/>
    </xf>
    <xf numFmtId="168" fontId="17" fillId="0" borderId="0" xfId="10" applyNumberFormat="1" applyFont="1" applyFill="1" applyAlignment="1" applyProtection="1">
      <alignment horizontal="left"/>
    </xf>
    <xf numFmtId="169" fontId="10" fillId="0" borderId="0" xfId="10" applyNumberFormat="1" applyFont="1" applyAlignment="1" applyProtection="1">
      <alignment horizontal="centerContinuous"/>
    </xf>
    <xf numFmtId="164" fontId="10" fillId="0" borderId="0" xfId="10" applyFont="1" applyAlignment="1" applyProtection="1">
      <alignment horizontal="centerContinuous"/>
    </xf>
    <xf numFmtId="170" fontId="10" fillId="0" borderId="0" xfId="10" applyNumberFormat="1" applyFont="1" applyAlignment="1" applyProtection="1">
      <alignment horizontal="centerContinuous"/>
    </xf>
    <xf numFmtId="168" fontId="15" fillId="0" borderId="0" xfId="10" applyNumberFormat="1" applyFont="1" applyAlignment="1" applyProtection="1">
      <alignment horizontal="centerContinuous"/>
    </xf>
    <xf numFmtId="166" fontId="3" fillId="0" borderId="0" xfId="2" applyNumberFormat="1" applyFont="1" applyBorder="1"/>
    <xf numFmtId="164" fontId="18" fillId="2" borderId="1" xfId="1" quotePrefix="1" applyFont="1" applyFill="1" applyBorder="1"/>
    <xf numFmtId="166" fontId="19" fillId="2" borderId="1" xfId="2" applyNumberFormat="1" applyFont="1" applyFill="1" applyBorder="1"/>
    <xf numFmtId="165" fontId="19" fillId="2" borderId="1" xfId="2" applyNumberFormat="1" applyFont="1" applyFill="1" applyBorder="1"/>
    <xf numFmtId="164" fontId="3" fillId="3" borderId="0" xfId="1" quotePrefix="1" applyFont="1" applyFill="1"/>
    <xf numFmtId="166" fontId="3" fillId="3" borderId="0" xfId="2" applyNumberFormat="1" applyFont="1" applyFill="1" applyBorder="1"/>
    <xf numFmtId="165" fontId="3" fillId="3" borderId="0" xfId="2" applyNumberFormat="1" applyFont="1" applyFill="1" applyBorder="1"/>
    <xf numFmtId="166" fontId="3" fillId="3" borderId="1" xfId="2" applyNumberFormat="1" applyFont="1" applyFill="1" applyBorder="1"/>
    <xf numFmtId="165" fontId="3" fillId="3" borderId="1" xfId="2" applyNumberFormat="1" applyFont="1" applyFill="1" applyBorder="1"/>
    <xf numFmtId="164" fontId="7" fillId="4" borderId="0" xfId="1" quotePrefix="1" applyFont="1" applyFill="1"/>
    <xf numFmtId="164" fontId="3" fillId="4" borderId="0" xfId="1" applyFont="1" applyFill="1"/>
    <xf numFmtId="164" fontId="3" fillId="4" borderId="0" xfId="1" quotePrefix="1" applyFont="1" applyFill="1"/>
    <xf numFmtId="165" fontId="3" fillId="4" borderId="0" xfId="2" applyNumberFormat="1" applyFont="1" applyFill="1" applyBorder="1"/>
    <xf numFmtId="166" fontId="3" fillId="4" borderId="0" xfId="2" applyNumberFormat="1" applyFont="1" applyFill="1" applyBorder="1"/>
    <xf numFmtId="166" fontId="3" fillId="4" borderId="1" xfId="2" applyNumberFormat="1" applyFont="1" applyFill="1" applyBorder="1"/>
    <xf numFmtId="164" fontId="3" fillId="0" borderId="0" xfId="1" quotePrefix="1" applyFont="1" applyAlignment="1">
      <alignment horizontal="left" vertical="top" wrapText="1"/>
    </xf>
    <xf numFmtId="164" fontId="3" fillId="0" borderId="3" xfId="1" quotePrefix="1" applyFont="1" applyBorder="1" applyAlignment="1">
      <alignment horizontal="left" vertical="top" wrapText="1"/>
    </xf>
    <xf numFmtId="164" fontId="12" fillId="0" borderId="0" xfId="10" quotePrefix="1" applyFont="1" applyFill="1" applyBorder="1" applyAlignment="1" applyProtection="1">
      <alignment horizontal="left" wrapText="1"/>
    </xf>
    <xf numFmtId="164" fontId="10" fillId="0" borderId="0" xfId="10" applyFont="1" applyFill="1" applyBorder="1" applyAlignment="1">
      <alignment horizontal="left" wrapText="1"/>
    </xf>
    <xf numFmtId="164" fontId="10" fillId="0" borderId="0" xfId="10" applyFont="1" applyFill="1" applyAlignment="1">
      <alignment wrapText="1"/>
    </xf>
    <xf numFmtId="164" fontId="10" fillId="0" borderId="0" xfId="10" quotePrefix="1" applyFont="1" applyFill="1" applyAlignment="1">
      <alignment wrapText="1"/>
    </xf>
    <xf numFmtId="164" fontId="11" fillId="0" borderId="0" xfId="10" applyFill="1" applyAlignment="1">
      <alignment wrapText="1"/>
    </xf>
    <xf numFmtId="164" fontId="12" fillId="0" borderId="0" xfId="10" quotePrefix="1" applyFont="1" applyBorder="1" applyAlignment="1" applyProtection="1">
      <alignment horizontal="left" wrapText="1"/>
    </xf>
    <xf numFmtId="164" fontId="10" fillId="0" borderId="0" xfId="10" applyFont="1" applyAlignment="1"/>
    <xf numFmtId="164" fontId="10" fillId="0" borderId="0" xfId="10" applyFont="1" applyAlignment="1">
      <alignment wrapText="1"/>
    </xf>
    <xf numFmtId="164" fontId="12" fillId="0" borderId="0" xfId="10" applyFont="1" applyAlignment="1" applyProtection="1">
      <alignment horizontal="left" wrapText="1"/>
    </xf>
    <xf numFmtId="164" fontId="12" fillId="0" borderId="0" xfId="10" quotePrefix="1" applyFont="1" applyAlignment="1" applyProtection="1">
      <alignment horizontal="left" wrapText="1"/>
    </xf>
    <xf numFmtId="164" fontId="10" fillId="0" borderId="0" xfId="10" applyFont="1" applyBorder="1" applyAlignment="1">
      <alignment horizontal="left" wrapText="1"/>
    </xf>
  </cellXfs>
  <cellStyles count="11">
    <cellStyle name="Normal" xfId="0" builtinId="0"/>
    <cellStyle name="Normal 103" xfId="3" xr:uid="{577BA32F-543B-4BBB-98EC-3292F6BFC228}"/>
    <cellStyle name="Normal 12" xfId="9" xr:uid="{7BF5CEC4-59B3-4FF3-8C71-50C0605885E9}"/>
    <cellStyle name="Normal 2" xfId="6" xr:uid="{B792C975-FC35-46BA-B3CD-135D8A1A0F5E}"/>
    <cellStyle name="Normal 3" xfId="10" xr:uid="{FA763062-03A1-47E2-BD56-8898360B4B3C}"/>
    <cellStyle name="Normal 4" xfId="8" xr:uid="{1C892CBE-6BD9-462E-9D37-932CD894D389}"/>
    <cellStyle name="Normal 5 2" xfId="1" xr:uid="{95835323-21BA-446C-9CB3-FB4F9A15372D}"/>
    <cellStyle name="Normal 7" xfId="5" xr:uid="{CE1FE262-48CA-42A0-83DB-1E5589CB673E}"/>
    <cellStyle name="Percent 2" xfId="2" xr:uid="{C56166EF-B2D9-4B08-9C35-C455EECFFB4F}"/>
    <cellStyle name="Percent 3" xfId="7" xr:uid="{BFFD187F-9632-4071-AB9E-91782819A7B2}"/>
    <cellStyle name="Percent 36" xfId="4" xr:uid="{1E0FDA27-EDAB-4CFC-AD7C-BF8C1AF9F8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max.gov/EXCEL/ro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max.gov/INT_CREW/24Budget/APDebtChapter/Debt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fomb01.login.omb.gov/home/INT_CREW/22Budget/APDebtChapter/Debt22.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max.gov/INT_CREW/23Budget/APDebtChapter/Debt23.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max.gov/CR_CREW/Budget%20and%20Supplement/AP%20Credit%20and%20Insurance%20Tables/CHAP24/Table%205%20Reestimates%20Table/III-4%202024%20Impact%20of%20Credit%20Subsidy%20Reestimates%20on%20Outlay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sheetName val="Reverse"/>
      <sheetName val="Help"/>
      <sheetName val="Formulas"/>
      <sheetName val="Rules"/>
      <sheetName val="Macros"/>
      <sheetName val="OnOff"/>
      <sheetName val="OnOffFormula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uals"/>
      <sheetName val="BudData"/>
      <sheetName val="Bud_base_bkup"/>
      <sheetName val="Bud_pol_bkup"/>
      <sheetName val="S-10"/>
      <sheetName val="S-10_Print"/>
      <sheetName val="S-10_BB"/>
      <sheetName val="S-10Base"/>
      <sheetName val="S-10Base_BB"/>
      <sheetName val="AP-2_Print"/>
      <sheetName val="AP-2"/>
      <sheetName val="AP-3_Print"/>
      <sheetName val="AP-3"/>
      <sheetName val="AP-6_Print"/>
      <sheetName val="AP-6_calc"/>
      <sheetName val="BudQ&amp;As"/>
      <sheetName val="MSRData"/>
      <sheetName val="MSR_base_bkup"/>
      <sheetName val="MSR_pol_bkup"/>
      <sheetName val="S-9_MSR"/>
      <sheetName val="S-9_MSR_Print"/>
      <sheetName val="S-9_MSR_BB"/>
      <sheetName val="S-9_MSRBase"/>
      <sheetName val="S-9_MSRBase_BB"/>
      <sheetName val="MSR_Summary"/>
      <sheetName val="MSRQ&amp;As"/>
      <sheetName val="MSR_DHBGA"/>
    </sheetNames>
    <sheetDataSet>
      <sheetData sheetId="0">
        <row r="3">
          <cell r="B3">
            <v>2022</v>
          </cell>
        </row>
        <row r="9">
          <cell r="C9">
            <v>1375.925</v>
          </cell>
        </row>
        <row r="11">
          <cell r="C11">
            <v>635.99353799999994</v>
          </cell>
        </row>
        <row r="12">
          <cell r="C12">
            <v>420.83375399999994</v>
          </cell>
        </row>
        <row r="15">
          <cell r="C15">
            <v>-256.04665875145997</v>
          </cell>
        </row>
        <row r="16">
          <cell r="C16">
            <v>205.18312</v>
          </cell>
        </row>
        <row r="17">
          <cell r="C17">
            <v>-1.2745248539999999E-2</v>
          </cell>
        </row>
        <row r="19">
          <cell r="C19">
            <v>-4.9719254960000008</v>
          </cell>
        </row>
        <row r="21">
          <cell r="C21">
            <v>-0.42</v>
          </cell>
        </row>
        <row r="25">
          <cell r="C25">
            <v>-4.8470180000000003</v>
          </cell>
        </row>
        <row r="26">
          <cell r="C26">
            <v>-0.47770418004999998</v>
          </cell>
        </row>
        <row r="27">
          <cell r="C27">
            <v>-5.3247221800500002</v>
          </cell>
        </row>
        <row r="28">
          <cell r="C28">
            <v>2.0926000000000001E-4</v>
          </cell>
        </row>
        <row r="29">
          <cell r="C29">
            <v>56.382890380000021</v>
          </cell>
        </row>
        <row r="33">
          <cell r="C33">
            <v>30818.19973873</v>
          </cell>
        </row>
        <row r="34">
          <cell r="C34">
            <v>20.38601119383468</v>
          </cell>
        </row>
        <row r="35">
          <cell r="C35">
            <v>30838.585749927424</v>
          </cell>
        </row>
        <row r="37">
          <cell r="C37">
            <v>24252.357042197324</v>
          </cell>
        </row>
        <row r="38">
          <cell r="C38">
            <v>6586.2287077300998</v>
          </cell>
        </row>
        <row r="42">
          <cell r="C42">
            <v>30869.258980580002</v>
          </cell>
        </row>
        <row r="47">
          <cell r="C47">
            <v>1338.9392403607401</v>
          </cell>
        </row>
        <row r="48">
          <cell r="C48">
            <v>45.436077596030003</v>
          </cell>
        </row>
        <row r="49">
          <cell r="C49">
            <v>3.2403660100044362E-3</v>
          </cell>
        </row>
        <row r="50">
          <cell r="C50">
            <v>223.72</v>
          </cell>
        </row>
        <row r="51">
          <cell r="C51">
            <v>12.071172827530001</v>
          </cell>
        </row>
        <row r="52">
          <cell r="C52">
            <v>2.4514498589299998</v>
          </cell>
        </row>
        <row r="53">
          <cell r="C53">
            <v>22.565181592999998</v>
          </cell>
        </row>
        <row r="54">
          <cell r="C54">
            <v>-77.67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uals"/>
      <sheetName val="BudData"/>
      <sheetName val="Bud_base_bkup"/>
      <sheetName val="Bud_pol_bkup"/>
      <sheetName val="S-10"/>
      <sheetName val="S-10_Print"/>
      <sheetName val="S-10_BB"/>
      <sheetName val="S-10Base"/>
      <sheetName val="S-10Base_BB"/>
      <sheetName val="4-2_Print"/>
      <sheetName val="4-2"/>
      <sheetName val="4-3_Print"/>
      <sheetName val="4-3"/>
      <sheetName val="4-6_Print"/>
      <sheetName val="4-6_calc"/>
      <sheetName val="BudQ&amp;As"/>
      <sheetName val="MSRData"/>
      <sheetName val="MSR_base_bkup"/>
      <sheetName val="MSR_pol_bkup"/>
      <sheetName val="S-11_MSR"/>
      <sheetName val="S-11_MSR_Print"/>
      <sheetName val="S-11_MSR_BB"/>
      <sheetName val="S-11_MSRBase"/>
      <sheetName val="S-11_MSRBase_BB"/>
      <sheetName val="MSR_Summary"/>
      <sheetName val="MSRQ&amp;As"/>
      <sheetName val="MSR_DHBGA"/>
    </sheetNames>
    <sheetDataSet>
      <sheetData sheetId="0">
        <row r="3">
          <cell r="B3">
            <v>2020</v>
          </cell>
        </row>
        <row r="9">
          <cell r="C9">
            <v>3129.2339999999999</v>
          </cell>
        </row>
        <row r="11">
          <cell r="C11">
            <v>1781.678971</v>
          </cell>
        </row>
        <row r="12">
          <cell r="C12">
            <v>1399.195815</v>
          </cell>
        </row>
        <row r="15">
          <cell r="C15">
            <v>198.34313300910998</v>
          </cell>
        </row>
        <row r="16">
          <cell r="C16">
            <v>-499.20055300000001</v>
          </cell>
        </row>
        <row r="17">
          <cell r="C17">
            <v>-1.1299009109999997E-2</v>
          </cell>
        </row>
        <row r="19">
          <cell r="C19">
            <v>-0.47135201500000079</v>
          </cell>
        </row>
        <row r="21">
          <cell r="C21">
            <v>-0.04</v>
          </cell>
        </row>
        <row r="25">
          <cell r="C25">
            <v>-7.261857</v>
          </cell>
        </row>
        <row r="26">
          <cell r="C26">
            <v>-0.47842570000000001</v>
          </cell>
        </row>
        <row r="27">
          <cell r="C27">
            <v>-7.7402826999999998</v>
          </cell>
        </row>
        <row r="28">
          <cell r="C28">
            <v>2.0926000000000001E-4</v>
          </cell>
        </row>
        <row r="29">
          <cell r="C29">
            <v>47.162414689999423</v>
          </cell>
        </row>
        <row r="33">
          <cell r="C33">
            <v>26880.957568040001</v>
          </cell>
        </row>
        <row r="34">
          <cell r="C34">
            <v>21.49740596260731</v>
          </cell>
        </row>
        <row r="35">
          <cell r="C35">
            <v>26902.454974002609</v>
          </cell>
        </row>
        <row r="37">
          <cell r="C37">
            <v>21016.656118552608</v>
          </cell>
        </row>
        <row r="38">
          <cell r="C38">
            <v>5885.7988554499998</v>
          </cell>
        </row>
        <row r="42">
          <cell r="C42">
            <v>26920.379899290001</v>
          </cell>
        </row>
        <row r="47">
          <cell r="C47">
            <v>1613.2381850719901</v>
          </cell>
        </row>
        <row r="48">
          <cell r="C48">
            <v>-466.71250876253998</v>
          </cell>
        </row>
        <row r="49">
          <cell r="C49">
            <v>1.862303399001064E-2</v>
          </cell>
        </row>
        <row r="50">
          <cell r="C50">
            <v>108.91</v>
          </cell>
        </row>
        <row r="51">
          <cell r="C51">
            <v>23.950281553</v>
          </cell>
        </row>
        <row r="52">
          <cell r="C52">
            <v>-73.382999999999996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uals"/>
      <sheetName val="BudData"/>
      <sheetName val="Bud_base_bkup"/>
      <sheetName val="Bud_pol_bkup"/>
      <sheetName val="S-10"/>
      <sheetName val="S-10_Print"/>
      <sheetName val="S-10_BB"/>
      <sheetName val="S-10Base"/>
      <sheetName val="S-10Base_BB"/>
      <sheetName val="4-2_Print"/>
      <sheetName val="4-2"/>
      <sheetName val="4-3_Print"/>
      <sheetName val="4-3"/>
      <sheetName val="4-6_Print"/>
      <sheetName val="4-6_calc"/>
      <sheetName val="BudQ&amp;As"/>
      <sheetName val="MSRData"/>
      <sheetName val="MSR_base_bkup"/>
      <sheetName val="MSR_pol_bkup"/>
      <sheetName val="S-11_MSR"/>
      <sheetName val="S-11_MSR_Print"/>
      <sheetName val="S-11_MSR_BB"/>
      <sheetName val="S-11_MSRBase"/>
      <sheetName val="S-11_MSRBase_BB"/>
      <sheetName val="MSR_Summary"/>
      <sheetName val="MSRQ&amp;As"/>
      <sheetName val="MSR_DHBGA"/>
    </sheetNames>
    <sheetDataSet>
      <sheetData sheetId="0">
        <row r="3">
          <cell r="B3">
            <v>2021</v>
          </cell>
        </row>
        <row r="51">
          <cell r="C51">
            <v>15.2</v>
          </cell>
        </row>
      </sheetData>
      <sheetData sheetId="1">
        <row r="106">
          <cell r="B106">
            <v>0</v>
          </cell>
        </row>
      </sheetData>
      <sheetData sheetId="2"/>
      <sheetData sheetId="3"/>
      <sheetData sheetId="4">
        <row r="8">
          <cell r="B8">
            <v>2422.9989999999998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UMMARY_PIVOT"/>
      <sheetName val="REEST_SUM"/>
      <sheetName val="ORDER"/>
      <sheetName val="24 PY_REEST"/>
      <sheetName val="24 CY_REEST"/>
      <sheetName val="23 PY_REEST"/>
      <sheetName val="23 CY_REEST"/>
      <sheetName val="22 PY_REEST"/>
      <sheetName val="22 CY_REEST"/>
      <sheetName val="21 PY_REEST"/>
      <sheetName val="21 CY_REEST"/>
      <sheetName val="BB CY_REEST"/>
      <sheetName val="BB PY_REEST"/>
    </sheetNames>
    <sheetDataSet>
      <sheetData sheetId="0"/>
      <sheetData sheetId="1"/>
      <sheetData sheetId="2"/>
      <sheetData sheetId="3">
        <row r="1">
          <cell r="C1" t="str">
            <v>KEY</v>
          </cell>
        </row>
        <row r="2">
          <cell r="C2" t="str">
            <v>005-49-1140  -DBoll Weevil Eradication</v>
          </cell>
        </row>
        <row r="3">
          <cell r="C3" t="str">
            <v>005-49-1140  -DConservation--Direct</v>
          </cell>
        </row>
        <row r="4">
          <cell r="C4" t="str">
            <v>005-49-1140  -DCredit Sales of Acquired Property</v>
          </cell>
        </row>
        <row r="5">
          <cell r="C5" t="str">
            <v>005-49-1140  -DEmergency Disaster</v>
          </cell>
        </row>
        <row r="6">
          <cell r="C6" t="str">
            <v>005-49-1140  -DFarm Operating</v>
          </cell>
        </row>
        <row r="7">
          <cell r="C7" t="str">
            <v>005-49-1140  -DFarm Operating--ARRA</v>
          </cell>
        </row>
        <row r="8">
          <cell r="C8" t="str">
            <v>005-49-1140  -DFarm Ownership</v>
          </cell>
        </row>
        <row r="9">
          <cell r="C9" t="str">
            <v>005-49-1140  -DIndian Highly Fractionated Land</v>
          </cell>
        </row>
        <row r="10">
          <cell r="C10" t="str">
            <v>005-49-1140  -DIndian Tribe Land Acquisition</v>
          </cell>
        </row>
        <row r="11">
          <cell r="C11" t="str">
            <v>005-49-1140  -DSeed Loans to Producers</v>
          </cell>
        </row>
        <row r="12">
          <cell r="C12" t="str">
            <v>005-49-1140  -DSoil and Water</v>
          </cell>
        </row>
        <row r="13">
          <cell r="C13" t="str">
            <v>005-49-1140  -Gconservation--Guaranteed</v>
          </cell>
        </row>
        <row r="14">
          <cell r="C14" t="str">
            <v>005-49-1140  -GFarm Operating--Subsidized</v>
          </cell>
        </row>
        <row r="15">
          <cell r="C15" t="str">
            <v>005-49-1140  -GFarm Operating--Unsubsidized</v>
          </cell>
        </row>
        <row r="16">
          <cell r="C16" t="str">
            <v>005-49-1140  -GFarm Ownership--Unsubsidized</v>
          </cell>
        </row>
        <row r="17">
          <cell r="C17" t="str">
            <v>005-49-1140  -GGuaranteed Soil and Water</v>
          </cell>
        </row>
        <row r="18">
          <cell r="C18" t="str">
            <v>005-49-1336  -GExport guarantee program--Facilities</v>
          </cell>
        </row>
        <row r="19">
          <cell r="C19" t="str">
            <v>005-49-1336  -GGSM 102</v>
          </cell>
        </row>
        <row r="20">
          <cell r="C20" t="str">
            <v>005-49-1336  -GGSM 103</v>
          </cell>
        </row>
        <row r="21">
          <cell r="C21" t="str">
            <v>005-49-1336  -GSupplier Credit</v>
          </cell>
        </row>
        <row r="22">
          <cell r="C22" t="str">
            <v>005-49-3301  -DFarm Storage Facility Loans</v>
          </cell>
        </row>
        <row r="23">
          <cell r="C23" t="str">
            <v>005-49-3301  -DSugar Storage Facility Loans</v>
          </cell>
        </row>
        <row r="24">
          <cell r="C24" t="str">
            <v>005-49-3303  -DApple Loans</v>
          </cell>
        </row>
        <row r="25">
          <cell r="C25" t="str">
            <v>005-49-3303  -DEmergency Boll Weevil Loans</v>
          </cell>
        </row>
        <row r="26">
          <cell r="C26" t="str">
            <v>005-60-1230  -DElectric Hardship Loans</v>
          </cell>
        </row>
        <row r="27">
          <cell r="C27" t="str">
            <v>005-60-1230  -DElectric Loan Modifications</v>
          </cell>
        </row>
        <row r="28">
          <cell r="C28" t="str">
            <v>005-60-1230  -DElectric Treasury Plus</v>
          </cell>
        </row>
        <row r="29">
          <cell r="C29" t="str">
            <v>005-60-1230  -DFFB Electric Loans</v>
          </cell>
        </row>
        <row r="30">
          <cell r="C30" t="str">
            <v>005-60-1230  -DFFB Guaranteed Underwriting</v>
          </cell>
        </row>
        <row r="31">
          <cell r="C31" t="str">
            <v>005-60-1230  -DFFB Telecommunications Loans</v>
          </cell>
        </row>
        <row r="32">
          <cell r="C32" t="str">
            <v>005-60-1230  -DMunicipal Electric Loans</v>
          </cell>
        </row>
        <row r="33">
          <cell r="C33" t="str">
            <v>005-60-1230  -DTelecommunication Hardship Loans</v>
          </cell>
        </row>
        <row r="34">
          <cell r="C34" t="str">
            <v>005-60-1230  -DTelecommunication Treasury Plus</v>
          </cell>
        </row>
        <row r="35">
          <cell r="C35" t="str">
            <v>005-60-1230  -DTreasury Electric Loans</v>
          </cell>
        </row>
        <row r="36">
          <cell r="C36" t="str">
            <v>005-60-1230  -DTreasury Telecommunications Loans</v>
          </cell>
        </row>
        <row r="37">
          <cell r="C37" t="str">
            <v>005-60-1230  -GGuaranteed Electric</v>
          </cell>
        </row>
        <row r="38">
          <cell r="C38" t="str">
            <v>005-60-1231  -DRural Telephone Bank</v>
          </cell>
        </row>
        <row r="39">
          <cell r="C39" t="str">
            <v>005-60-1232  -DBroadband 4% Loans</v>
          </cell>
        </row>
        <row r="40">
          <cell r="C40" t="str">
            <v>005-60-1232  -DBroadband Treasury Rate Loans</v>
          </cell>
        </row>
        <row r="41">
          <cell r="C41" t="str">
            <v>005-60-1232  -DBroadband Treasury Rate Loans - ARRA</v>
          </cell>
        </row>
        <row r="42">
          <cell r="C42" t="str">
            <v>005-60-1232  -DDistance Learning and Telemedicine Loans</v>
          </cell>
        </row>
        <row r="43">
          <cell r="C43" t="str">
            <v>005-60-1232  -GBroadband Guaranteed Loans</v>
          </cell>
        </row>
        <row r="44">
          <cell r="C44" t="str">
            <v>005-60-1980  -DWater and Waste Disposal Emergency Supplemental Loans</v>
          </cell>
        </row>
        <row r="45">
          <cell r="C45" t="str">
            <v>005-60-1980  -DWater and Waste Disposal Loans</v>
          </cell>
        </row>
        <row r="46">
          <cell r="C46" t="str">
            <v>005-60-1980  -DWater and Waste Disposal Loans - ARRA</v>
          </cell>
        </row>
        <row r="47">
          <cell r="C47" t="str">
            <v>005-60-1980  -DWatershed Loans</v>
          </cell>
        </row>
        <row r="48">
          <cell r="C48" t="str">
            <v>005-60-1980  -GWater and Waste Disposal Loan Guarantees</v>
          </cell>
        </row>
        <row r="49">
          <cell r="C49" t="str">
            <v>005-63-1951  -DCommunity Facility Emergency Supplemental Loans</v>
          </cell>
        </row>
        <row r="50">
          <cell r="C50" t="str">
            <v>005-63-1951  -DCommunity Facility Loans</v>
          </cell>
        </row>
        <row r="51">
          <cell r="C51" t="str">
            <v>005-63-1951  -DCommunity Facility Loans - ARRA</v>
          </cell>
        </row>
        <row r="52">
          <cell r="C52" t="str">
            <v>005-63-1951  -GCommunity Facility Emergency Supplemental Loan Guarantees</v>
          </cell>
        </row>
        <row r="53">
          <cell r="C53" t="str">
            <v>005-63-1951  -GCommunity Facility Loan Guarantees</v>
          </cell>
        </row>
        <row r="54">
          <cell r="C54" t="str">
            <v>005-63-2002  -DMulti-Family Housing Relending Demo</v>
          </cell>
        </row>
        <row r="55">
          <cell r="C55" t="str">
            <v>005-63-2002  -DMulti-Family Housing Revitalization Modifications</v>
          </cell>
        </row>
        <row r="56">
          <cell r="C56" t="str">
            <v>005-63-2002  -DMulti-Family Housing Revitalization Seconds</v>
          </cell>
        </row>
        <row r="57">
          <cell r="C57" t="str">
            <v>005-63-2002  -DMulti-Family Housing Revitalization Seconds Disasters</v>
          </cell>
        </row>
        <row r="58">
          <cell r="C58" t="str">
            <v>005-63-2002  -DMulti-Family Housing Revitalization Zero Disasters</v>
          </cell>
        </row>
        <row r="59">
          <cell r="C59" t="str">
            <v>005-60-1230  -DRural Energy Savings Program</v>
          </cell>
        </row>
        <row r="60">
          <cell r="C60" t="str">
            <v>005-63-2002  -DSection 514 Multi-Family Housing Revitalization Modifications</v>
          </cell>
        </row>
        <row r="61">
          <cell r="C61" t="str">
            <v>005-63-2002  -DSection 515 Multi-Family Housing Revitalization Modifications</v>
          </cell>
        </row>
        <row r="62">
          <cell r="C62" t="str">
            <v>005-63-2002  -DMulti-Family Revitalization Zero</v>
          </cell>
        </row>
        <row r="63">
          <cell r="C63" t="str">
            <v>005-63-2081  -DMulti-Family Housing Credit Sales</v>
          </cell>
        </row>
        <row r="64">
          <cell r="C64" t="str">
            <v>005-63-2081  -DMulti-Family Housing Relending Demo</v>
          </cell>
        </row>
        <row r="65">
          <cell r="C65" t="str">
            <v>005-63-2081  -DMulti-Family Housing Revitalization Seconds</v>
          </cell>
        </row>
        <row r="66">
          <cell r="C66" t="str">
            <v>005-63-2081  -DSection 502 Manufactured Home Disaster Demo</v>
          </cell>
        </row>
        <row r="67">
          <cell r="C67" t="str">
            <v>005-63-2081  -DSection 502 Single Family Housing - ARRA</v>
          </cell>
        </row>
        <row r="68">
          <cell r="C68" t="str">
            <v>005-63-2081  -DSection 502 Single-Family Housing</v>
          </cell>
        </row>
        <row r="69">
          <cell r="C69" t="str">
            <v>005-63-2081  -DSection 504 Emergency Supplemental</v>
          </cell>
        </row>
        <row r="70">
          <cell r="C70" t="str">
            <v>005-63-2081  -DSection 504 Housing Repair</v>
          </cell>
        </row>
        <row r="71">
          <cell r="C71" t="str">
            <v>005-63-2081  -DSection 514 Farm Labor Housing</v>
          </cell>
        </row>
        <row r="72">
          <cell r="C72" t="str">
            <v>005-63-2081  -DSection 515 Multi-Family Housing</v>
          </cell>
        </row>
        <row r="73">
          <cell r="C73" t="str">
            <v>005-63-2081  -DSection 523 Self-Help Housing</v>
          </cell>
        </row>
        <row r="74">
          <cell r="C74" t="str">
            <v>005-63-2081  -DSection 524 Site Development</v>
          </cell>
        </row>
        <row r="75">
          <cell r="C75" t="str">
            <v>005-63-2081  -DSingle-Family Housing Credit Sales</v>
          </cell>
        </row>
        <row r="76">
          <cell r="C76" t="str">
            <v>005-63-2081  -GGuaranteed 502 Emergency Supplemental</v>
          </cell>
        </row>
        <row r="77">
          <cell r="C77" t="str">
            <v>005-63-2081  -GGuaranteed 502 Single Family Housing</v>
          </cell>
        </row>
        <row r="78">
          <cell r="C78" t="str">
            <v>005-63-2081  -GGuaranteed 502 Single Family Housing (Legislative Proposal)</v>
          </cell>
        </row>
        <row r="79">
          <cell r="C79" t="str">
            <v>005-63-2081  -GGuaranteed 502 Single Family Housing, Purchase</v>
          </cell>
        </row>
        <row r="80">
          <cell r="C80" t="str">
            <v>005-63-2081  -GGuaranteed 502, Refinance</v>
          </cell>
        </row>
        <row r="81">
          <cell r="C81" t="str">
            <v>005-63-2081  -GGuaranteed 538 Multi-Family Housing</v>
          </cell>
        </row>
        <row r="82">
          <cell r="C82" t="str">
            <v>005-63-2081  -GGuaranteed 538 Tornado Supplemental</v>
          </cell>
        </row>
        <row r="83">
          <cell r="C83" t="str">
            <v>005-63-2081  -GGuaranteed Section 502 Single Family Housing, Purchase - ARRA</v>
          </cell>
        </row>
        <row r="84">
          <cell r="C84" t="str">
            <v>005-63-2081  -GGuaranteed Section 502 Single Family Housing, Refinance - ARRA</v>
          </cell>
        </row>
        <row r="85">
          <cell r="C85" t="str">
            <v>005-65-1902  -DBusiness and Industry Loans</v>
          </cell>
        </row>
        <row r="86">
          <cell r="C86" t="str">
            <v>005-65-1902  -GBusiness and Industry Emergency Supplemental Loan Guarantees</v>
          </cell>
        </row>
        <row r="87">
          <cell r="C87" t="str">
            <v>005-65-1902  -GBusiness and Industry Loan Guarantees</v>
          </cell>
        </row>
        <row r="88">
          <cell r="C88" t="str">
            <v>005-65-1902  -GEthanol Infrastructure B&amp;I Loan Guarantees</v>
          </cell>
        </row>
        <row r="89">
          <cell r="C89" t="str">
            <v>005-65-1902  -GGuaranteed Business and Industry Loans - ARRA</v>
          </cell>
        </row>
        <row r="90">
          <cell r="C90" t="str">
            <v>005-65-1902  -GNorth American Development Bank Loan Guarantees</v>
          </cell>
        </row>
        <row r="91">
          <cell r="C91" t="str">
            <v>005-65-1907  -GRural Business Investment Program</v>
          </cell>
        </row>
        <row r="92">
          <cell r="C92" t="str">
            <v>005-65-1908  -GRenewable Energy Loan Guarantees</v>
          </cell>
        </row>
        <row r="93">
          <cell r="C93" t="str">
            <v>005-65-1955  -DRural Microenterprise Direct Loans</v>
          </cell>
        </row>
        <row r="94">
          <cell r="C94" t="str">
            <v>005-65-2069  -DIntermediary Relending Program</v>
          </cell>
        </row>
        <row r="95">
          <cell r="C95" t="str">
            <v>005-65-3106  -GSection 9003 Loan Guarantees</v>
          </cell>
        </row>
        <row r="96">
          <cell r="C96" t="str">
            <v>005-65-3108  -DRural Economic Development Loans</v>
          </cell>
        </row>
        <row r="97">
          <cell r="C97" t="str">
            <v>005-68-2277  -DP. L. 480 title I loans</v>
          </cell>
        </row>
        <row r="98">
          <cell r="C98" t="str">
            <v>006-05-0122  -GEmergency Oil and Gas Loan Guarantee Program</v>
          </cell>
        </row>
        <row r="99">
          <cell r="C99" t="str">
            <v>006-05-0122  -GEmergency Steel Loan Guarantee Program</v>
          </cell>
        </row>
        <row r="100">
          <cell r="C100" t="str">
            <v>006-06-2050  -GInnovative Manufacturing Loan Guarantees</v>
          </cell>
        </row>
        <row r="101">
          <cell r="C101" t="str">
            <v>006-06-2050  -GScience Parks Loan Guarantees</v>
          </cell>
        </row>
        <row r="102">
          <cell r="C102" t="str">
            <v>006-48-1456  -DCrab Buyback loans</v>
          </cell>
        </row>
        <row r="103">
          <cell r="C103" t="str">
            <v>006-48-1456  -DFederal Gulf of Mexico Reef Fishery Buyback</v>
          </cell>
        </row>
        <row r="104">
          <cell r="C104" t="str">
            <v>006-48-1456  -DIndividual Fishing Quota Loans</v>
          </cell>
        </row>
        <row r="105">
          <cell r="C105" t="str">
            <v>006-48-1456  -DNE Ground Fish Buyback</v>
          </cell>
        </row>
        <row r="106">
          <cell r="C106" t="str">
            <v>006-48-1456  -DNew England Lobster Buyback</v>
          </cell>
        </row>
        <row r="107">
          <cell r="C107" t="str">
            <v>006-48-1456  -DNon-Pollock Buyback</v>
          </cell>
        </row>
        <row r="108">
          <cell r="C108" t="str">
            <v>006-48-1456  -DNorth East Initiative Loans</v>
          </cell>
        </row>
        <row r="109">
          <cell r="C109" t="str">
            <v>006-48-1456  -DPacific Ground Fish</v>
          </cell>
        </row>
        <row r="110">
          <cell r="C110" t="str">
            <v>006-48-1456  -DPollock Buyback</v>
          </cell>
        </row>
        <row r="111">
          <cell r="C111" t="str">
            <v>006-48-1456  -DSeine Buyback</v>
          </cell>
        </row>
        <row r="112">
          <cell r="C112" t="str">
            <v>006-48-1456  -DTraditional Direct Loans</v>
          </cell>
        </row>
        <row r="113">
          <cell r="C113" t="str">
            <v>006-48-1456  -DTuna Buyback</v>
          </cell>
        </row>
        <row r="114">
          <cell r="C114" t="str">
            <v>006-48-1456  -GGuaranteed NE Initiative Loans</v>
          </cell>
        </row>
        <row r="115">
          <cell r="C115" t="str">
            <v>006-48-1456  -GGuaranteed Traditional Loans</v>
          </cell>
        </row>
        <row r="116">
          <cell r="C116" t="str">
            <v>007-15-2034  -GARMS Initiative Loan Guarantee Program</v>
          </cell>
        </row>
        <row r="117">
          <cell r="C117" t="str">
            <v>007-30-0834  -DFamily Housing Improvement Fund Direct Loans</v>
          </cell>
        </row>
        <row r="118">
          <cell r="C118" t="str">
            <v>007-30-0834  -GFamily Housing Improvement Fund Guaranteed Loans</v>
          </cell>
        </row>
        <row r="119">
          <cell r="C119" t="str">
            <v>009-15-0340  -GHEAL Loan guarantee</v>
          </cell>
        </row>
        <row r="120">
          <cell r="C120" t="str">
            <v>009-15-0350  -GHealth centers: Facilities renovation loan guarantee levels</v>
          </cell>
        </row>
        <row r="121">
          <cell r="C121" t="str">
            <v>009-15-0350  -GHealth centers: Managed care network development loan guarantee</v>
          </cell>
        </row>
        <row r="122">
          <cell r="C122" t="str">
            <v>009-15-0350  -GHealth centers: Managed care plan loan guarantee levels</v>
          </cell>
        </row>
        <row r="123">
          <cell r="C123" t="str">
            <v>009-38-0118  -DSolvency Loans</v>
          </cell>
        </row>
        <row r="124">
          <cell r="C124" t="str">
            <v>009-38-0118  -DStartup Loans</v>
          </cell>
        </row>
        <row r="125">
          <cell r="C125" t="str">
            <v>009-38-0524  -DSolvency Loans</v>
          </cell>
        </row>
        <row r="126">
          <cell r="C126" t="str">
            <v>009-38-0524  -DStartup Loans</v>
          </cell>
        </row>
        <row r="127">
          <cell r="C127" t="str">
            <v>010-10-0685  -DReclamation Loans</v>
          </cell>
        </row>
        <row r="128">
          <cell r="C128" t="str">
            <v>010-76-2628  -DIndian Direct Loans</v>
          </cell>
        </row>
        <row r="129">
          <cell r="C129" t="str">
            <v>010-76-2628  -GIndian Guaranteed Loans</v>
          </cell>
        </row>
        <row r="130">
          <cell r="C130" t="str">
            <v>010-76-2628  -GIndian Insured Loans</v>
          </cell>
        </row>
        <row r="131">
          <cell r="C131" t="str">
            <v>010-85-0412  -DAmerican Samoa Tobacco Loan</v>
          </cell>
        </row>
        <row r="132">
          <cell r="C132" t="str">
            <v>014-05-0601  -DRepatriation Loans</v>
          </cell>
        </row>
        <row r="133">
          <cell r="C133" t="str">
            <v>015-05-0126  -DGSE MBS Purchases</v>
          </cell>
        </row>
        <row r="134">
          <cell r="C134" t="str">
            <v>015-05-0126  -DNew Issue Bond Program MF</v>
          </cell>
        </row>
        <row r="135">
          <cell r="C135" t="str">
            <v>015-05-0126  -DNew Issue Bond Program SF</v>
          </cell>
        </row>
        <row r="136">
          <cell r="C136" t="str">
            <v>015-05-0126  -DTemporary Credit and Liquidity Program MF</v>
          </cell>
        </row>
        <row r="137">
          <cell r="C137" t="str">
            <v>015-05-0126  -DTemporary Credit and Liquidity Program SF</v>
          </cell>
        </row>
        <row r="138">
          <cell r="C138" t="str">
            <v>015-05-0132  -DAutomotive Industry Financing Program</v>
          </cell>
        </row>
        <row r="139">
          <cell r="C139" t="str">
            <v>015-05-0132  -DLegacy Securities Public-Private Investment Program (PPIP)</v>
          </cell>
        </row>
        <row r="140">
          <cell r="C140" t="str">
            <v>015-05-0132  -DSmall Business Lending Initiative--7(a) purchases</v>
          </cell>
        </row>
        <row r="141">
          <cell r="C141" t="str">
            <v>015-05-0132  -DTerm-Asset Backed Securities Loan Facility (TALF)</v>
          </cell>
        </row>
        <row r="142">
          <cell r="C142" t="str">
            <v>015-05-0132  -GAsset Guarantee Program</v>
          </cell>
        </row>
        <row r="143">
          <cell r="C143" t="str">
            <v>015-05-0134  -DAIG Investments</v>
          </cell>
        </row>
        <row r="144">
          <cell r="C144" t="str">
            <v>015-05-0134  -DAutomotive Industry Financing Program (Equity)</v>
          </cell>
        </row>
        <row r="145">
          <cell r="C145" t="str">
            <v>015-05-0134  -DCapital Purchase Program</v>
          </cell>
        </row>
        <row r="146">
          <cell r="C146" t="str">
            <v>015-05-0134  -DCommunity Development Capital Initiative</v>
          </cell>
        </row>
        <row r="147">
          <cell r="C147" t="str">
            <v>015-05-0134  -DLegacy Securities Public-Private Investment Program</v>
          </cell>
        </row>
        <row r="148">
          <cell r="C148" t="str">
            <v>015-05-0134  -DTargeted Investment Program</v>
          </cell>
        </row>
        <row r="149">
          <cell r="C149" t="str">
            <v>015-05-0136  -GFHA Refi Letter of Credit</v>
          </cell>
        </row>
        <row r="150">
          <cell r="C150" t="str">
            <v>015-05-0141  -DSmall Business Lending Fund Investments</v>
          </cell>
        </row>
        <row r="151">
          <cell r="C151" t="str">
            <v>015-05-1881  -DBond Guarantee Program</v>
          </cell>
        </row>
        <row r="152">
          <cell r="C152" t="str">
            <v>015-05-1881  -DCommunity Development Financial Institutions Prog Fin Assist.</v>
          </cell>
        </row>
        <row r="153">
          <cell r="C153" t="str">
            <v>018-40-0241  -DCollege housing and academic facilities loans</v>
          </cell>
        </row>
        <row r="154">
          <cell r="C154" t="str">
            <v>018-40-0241  -DHBCU Hurricane Supplemental</v>
          </cell>
        </row>
        <row r="155">
          <cell r="C155" t="str">
            <v>018-40-0241  -DHistorically Black Colleges and Universities</v>
          </cell>
        </row>
        <row r="156">
          <cell r="C156" t="str">
            <v>018-45-0206  -DTEACH Grants</v>
          </cell>
        </row>
        <row r="157">
          <cell r="C157" t="str">
            <v>018-45-0206  -DTEACH Grants (Legislative Proposal)</v>
          </cell>
        </row>
        <row r="158">
          <cell r="C158" t="str">
            <v>018-45-0217  -DFederal Perkins Loans (Legislative Proposal)</v>
          </cell>
        </row>
        <row r="159">
          <cell r="C159" t="str">
            <v>018-45-0231  -DDirect Participation Agreement Reestimates</v>
          </cell>
        </row>
        <row r="160">
          <cell r="C160" t="str">
            <v>018-45-0231  -DDirect Standard Put Reestimates</v>
          </cell>
        </row>
        <row r="161">
          <cell r="C161" t="str">
            <v>018-45-0231  -DFFB Conduit Liquidity Guarantee</v>
          </cell>
        </row>
        <row r="162">
          <cell r="C162" t="str">
            <v>018-45-0231  -GFFEL Guarantees</v>
          </cell>
        </row>
        <row r="163">
          <cell r="C163" t="str">
            <v>018-45-0243  -DConsolidation</v>
          </cell>
        </row>
        <row r="164">
          <cell r="C164" t="str">
            <v>018-45-0243  -DConsolidation (Legislative Proposal)</v>
          </cell>
        </row>
        <row r="165">
          <cell r="C165" t="str">
            <v>018-45-0243  -DFederal Direct Student Loans</v>
          </cell>
        </row>
        <row r="166">
          <cell r="C166" t="str">
            <v>018-45-0243  -DPLUS</v>
          </cell>
        </row>
        <row r="167">
          <cell r="C167" t="str">
            <v>018-45-0243  -DPLUS (Legislative Proposal)</v>
          </cell>
        </row>
        <row r="168">
          <cell r="C168" t="str">
            <v>018-45-0243  -DStafford</v>
          </cell>
        </row>
        <row r="169">
          <cell r="C169" t="str">
            <v>018-45-0243  -DStafford (Legislative Proposal)</v>
          </cell>
        </row>
        <row r="170">
          <cell r="C170" t="str">
            <v>018-45-0243  -DUnsubsidized Stafford</v>
          </cell>
        </row>
        <row r="171">
          <cell r="C171" t="str">
            <v>018-45-0243  -DUnsubsidized Stafford (Legislative Proposal)</v>
          </cell>
        </row>
        <row r="172">
          <cell r="C172" t="str">
            <v>018-45-0243  -DWeighted Average of Total Obligations</v>
          </cell>
        </row>
        <row r="173">
          <cell r="C173" t="str">
            <v>018-45-0243  -DWeighted Average of Total Obligations (Legislative Proposal)</v>
          </cell>
        </row>
        <row r="174">
          <cell r="C174" t="str">
            <v>018-45-0247  -GHEAL Loan Guarantee</v>
          </cell>
        </row>
        <row r="175">
          <cell r="C175" t="str">
            <v>019-20-0208  -DSection 1703 FFB Loans (EERE)</v>
          </cell>
        </row>
        <row r="176">
          <cell r="C176" t="str">
            <v>019-20-0208  -DSection 1703 FFB Loans (Self Pay)</v>
          </cell>
        </row>
        <row r="177">
          <cell r="C177" t="str">
            <v>019-20-0208  -DSection 1705 FFB Loans</v>
          </cell>
        </row>
        <row r="178">
          <cell r="C178" t="str">
            <v>019-20-0208  -GSection 1703 Loan Guarantees (EERE)</v>
          </cell>
        </row>
        <row r="179">
          <cell r="C179" t="str">
            <v>019-20-0208  -GSection 1703 Loan Guarantees (Self Pay)</v>
          </cell>
        </row>
        <row r="180">
          <cell r="C180" t="str">
            <v>019-20-0208  -GSection 1705 Loan Guarantees</v>
          </cell>
        </row>
        <row r="181">
          <cell r="C181" t="str">
            <v>019-20-0322  -DDirect Auto Loans</v>
          </cell>
        </row>
        <row r="182">
          <cell r="C182" t="str">
            <v>019-20-0350  -GTribal Indian Energy Loan Guarantee Program</v>
          </cell>
        </row>
        <row r="183">
          <cell r="C183" t="str">
            <v>020-00-0118  -DAbatement Control and Compliance Loan</v>
          </cell>
        </row>
        <row r="184">
          <cell r="C184" t="str">
            <v>021-02-8541  -DNIB Direct Loans (Legislative Proposal)</v>
          </cell>
        </row>
        <row r="185">
          <cell r="C185" t="str">
            <v>021-04-0155  -GMinority Business Resource Center Loan Guarantees</v>
          </cell>
        </row>
        <row r="186">
          <cell r="C186" t="str">
            <v>021-15-0504  -DTiger TIFIA Direct Loans (ARRA)</v>
          </cell>
        </row>
        <row r="187">
          <cell r="C187" t="str">
            <v>021-04-0542  -DTIFIA TIGER Direct Loans</v>
          </cell>
        </row>
        <row r="188">
          <cell r="C188" t="str">
            <v>021-15-8083  -DTIFIA Direct Loans</v>
          </cell>
        </row>
        <row r="189">
          <cell r="C189" t="str">
            <v>021-15-8083  -DTIFIA Lines of Credit</v>
          </cell>
        </row>
        <row r="190">
          <cell r="C190" t="str">
            <v>021-15-8083  -GLoan guarantee</v>
          </cell>
        </row>
        <row r="191">
          <cell r="C191" t="str">
            <v>021-04-0750  -DRailroad Rehabilitation and Improvement Financing Direct Loans</v>
          </cell>
        </row>
        <row r="192">
          <cell r="C192" t="str">
            <v>021-27-0750  -GRailroad Rehabilitation and Improvement Financing Guarantees</v>
          </cell>
        </row>
        <row r="193">
          <cell r="C193" t="str">
            <v>021-70-1752  -GRisk Category 1</v>
          </cell>
        </row>
        <row r="194">
          <cell r="C194" t="str">
            <v>021-70-1752  -GRisk Category 2</v>
          </cell>
        </row>
        <row r="195">
          <cell r="C195" t="str">
            <v>021-70-1752  -GRisk Category 3</v>
          </cell>
        </row>
        <row r="196">
          <cell r="C196" t="str">
            <v>021-70-1752  -GRisk Category 4</v>
          </cell>
        </row>
        <row r="197">
          <cell r="C197" t="str">
            <v>021-70-1752  -GRisk Category 5</v>
          </cell>
        </row>
        <row r="198">
          <cell r="C198" t="str">
            <v>021-70-1752  -GRisk Category 6</v>
          </cell>
        </row>
        <row r="199">
          <cell r="C199" t="str">
            <v>021-70-1752  -GFederal Ship Financing Loan Guarantees</v>
          </cell>
        </row>
        <row r="200">
          <cell r="C200" t="str">
            <v>024-70-0703  -DCommunity disaster loan program</v>
          </cell>
        </row>
        <row r="201">
          <cell r="C201" t="str">
            <v>024-70-0703  -DSpecial community disaster loans</v>
          </cell>
        </row>
        <row r="202">
          <cell r="C202" t="str">
            <v>024-70-0703  -DStates share program</v>
          </cell>
        </row>
        <row r="203">
          <cell r="C203" t="str">
            <v>025-03-0223  -GIndian Housing Loan Guarantee</v>
          </cell>
        </row>
        <row r="204">
          <cell r="C204" t="str">
            <v>025-03-0233  -GNative Hawaiian Housing Loan Guarantees</v>
          </cell>
        </row>
        <row r="205">
          <cell r="C205" t="str">
            <v>025-03-0313  -GTitle VI Indian Federal Guarantees Program</v>
          </cell>
        </row>
        <row r="206">
          <cell r="C206" t="str">
            <v>025-06-0198  -GSection 108 Community Development Loan Guarantee (Fee)</v>
          </cell>
        </row>
        <row r="207">
          <cell r="C207" t="str">
            <v>025-06-0198  -GSection 108 Community Development Loan Guarantee</v>
          </cell>
        </row>
        <row r="208">
          <cell r="C208" t="str">
            <v>025-06-0198  -GCommunity Development Loan Guarantees (Legislative Proposal)</v>
          </cell>
        </row>
        <row r="209">
          <cell r="C209" t="str">
            <v>025-09-0183  -GMMI Fund</v>
          </cell>
        </row>
        <row r="210">
          <cell r="C210" t="str">
            <v>025-09-0183  -DMMI Fund, Direct loans</v>
          </cell>
        </row>
        <row r="211">
          <cell r="C211" t="str">
            <v>025-09-0183  -GMMI HECM</v>
          </cell>
        </row>
        <row r="212">
          <cell r="C212" t="str">
            <v>025-09-0183  -GMMI HECM (Legislative Proposal)</v>
          </cell>
        </row>
        <row r="213">
          <cell r="C213" t="str">
            <v>025-09-0183  -GMMI Refi</v>
          </cell>
        </row>
        <row r="214">
          <cell r="C214" t="str">
            <v>025-09-0200  -DFFB Risk Sharing</v>
          </cell>
        </row>
        <row r="215">
          <cell r="C215" t="str">
            <v>025-09-0200  -G221(d)(3) Cooperatives</v>
          </cell>
        </row>
        <row r="216">
          <cell r="C216" t="str">
            <v>025-09-0200  -G238(c) Military Impact Area</v>
          </cell>
        </row>
        <row r="217">
          <cell r="C217" t="str">
            <v>025-09-0200  -G241 Supplemental Loans</v>
          </cell>
        </row>
        <row r="218">
          <cell r="C218" t="str">
            <v>025-09-0200  -GApartment Refinances</v>
          </cell>
        </row>
        <row r="219">
          <cell r="C219" t="str">
            <v>025-09-0200  -GGI/SRI Reestimates</v>
          </cell>
        </row>
        <row r="220">
          <cell r="C220" t="str">
            <v>025-09-0200  -GQualified Participating Entity Risk Sharing</v>
          </cell>
        </row>
        <row r="221">
          <cell r="C221" t="str">
            <v>025-09-0200  -GResidential Care Facilities</v>
          </cell>
        </row>
        <row r="222">
          <cell r="C222" t="str">
            <v>025-09-0200  -GResidential Care Facility Refinances</v>
          </cell>
        </row>
        <row r="223">
          <cell r="C223" t="str">
            <v>025-09-0200  -GHospitals</v>
          </cell>
        </row>
        <row r="224">
          <cell r="C224" t="str">
            <v>025-09-0200  -GHousing Finance Agency Risk Sharing</v>
          </cell>
        </row>
        <row r="225">
          <cell r="C225" t="str">
            <v>025-09-0200  -GApartment New Construction / Substantial Rehab</v>
          </cell>
        </row>
        <row r="226">
          <cell r="C226" t="str">
            <v>025-09-0200  -GMultifamily Operating Loss Loans</v>
          </cell>
        </row>
        <row r="227">
          <cell r="C227" t="str">
            <v>025-09-0200  -GOther Rental</v>
          </cell>
        </row>
        <row r="228">
          <cell r="C228" t="str">
            <v>025-09-0200  -GTax Credits</v>
          </cell>
        </row>
        <row r="229">
          <cell r="C229" t="str">
            <v>025-09-0200  -GTitle 1 Manufactured Housing</v>
          </cell>
        </row>
        <row r="230">
          <cell r="C230" t="str">
            <v>025-09-0200  -GTitle 1 Property Improvement</v>
          </cell>
        </row>
        <row r="231">
          <cell r="C231" t="str">
            <v>025-09-0306  -DEnergy Retrofit Loans</v>
          </cell>
        </row>
        <row r="232">
          <cell r="C232" t="str">
            <v>025-09-0343  -GHOPE for Homeowners Loan Guarantees</v>
          </cell>
        </row>
        <row r="233">
          <cell r="C233" t="str">
            <v>025-09-0343  -GHOPE for Homeowners Loan Guarantees (Legislative Proposal)</v>
          </cell>
        </row>
        <row r="234">
          <cell r="C234" t="str">
            <v>025-09-0407  -DEmergency Homeowners' Relief</v>
          </cell>
        </row>
        <row r="235">
          <cell r="C235" t="str">
            <v>025-12-0186  -GGuarantees of Mortgage-Backed Securities</v>
          </cell>
        </row>
        <row r="236">
          <cell r="C236" t="str">
            <v>025-12-0186  -GHOPE for Homeowners Mortgages</v>
          </cell>
        </row>
        <row r="237">
          <cell r="C237" t="str">
            <v>028-00-1152  -DDisaster Assistance (Legislative Proposal)</v>
          </cell>
        </row>
        <row r="238">
          <cell r="C238" t="str">
            <v>028-00-1152  -DDisaster Assistance Loans</v>
          </cell>
        </row>
        <row r="239">
          <cell r="C239" t="str">
            <v>028-00-1152  -DEconomic Injury Disaster Loans--Terrorist Attack</v>
          </cell>
        </row>
        <row r="240">
          <cell r="C240" t="str">
            <v>028-00-1152  -GExpedited Disaster Assistance</v>
          </cell>
        </row>
        <row r="241">
          <cell r="C241" t="str">
            <v>028-00-1152  -GImmediate Disaster Assistance</v>
          </cell>
        </row>
        <row r="242">
          <cell r="C242" t="str">
            <v>028-00-1154  -D7(m) Direct Microloans</v>
          </cell>
        </row>
        <row r="243">
          <cell r="C243" t="str">
            <v>028-00-1154  -D7(m) Direct Microloans -- ARRA</v>
          </cell>
        </row>
        <row r="244">
          <cell r="C244" t="str">
            <v>028-00-1154  -DEconomic Opportunity Loans</v>
          </cell>
        </row>
        <row r="245">
          <cell r="C245" t="str">
            <v>028-00-1154  -DHandicapped Assistance Loans</v>
          </cell>
        </row>
        <row r="246">
          <cell r="C246" t="str">
            <v>028-00-1154  -DIntermediary Lending Program</v>
          </cell>
        </row>
        <row r="247">
          <cell r="C247" t="str">
            <v>028-00-1154  -DSBIC Direct Preferred Stock and Fee Loans</v>
          </cell>
        </row>
        <row r="248">
          <cell r="C248" t="str">
            <v>028-00-1154  -DSection 509 Secondary Market 7(a) Broker/Dealer Loans--ARRA</v>
          </cell>
        </row>
        <row r="249">
          <cell r="C249" t="str">
            <v>028-00-1154  -DSection 8(a) Business Loans</v>
          </cell>
        </row>
        <row r="250">
          <cell r="C250" t="str">
            <v>028-00-1154  -DVeterans Loan Program</v>
          </cell>
        </row>
        <row r="251">
          <cell r="C251" t="str">
            <v>028-00-1154  -G502 Local Development Companies</v>
          </cell>
        </row>
        <row r="252">
          <cell r="C252" t="str">
            <v>028-00-1154  -G504 Commercial Real Estate (CRE) Refinance Program</v>
          </cell>
        </row>
        <row r="253">
          <cell r="C253" t="str">
            <v>028-00-1154  -G7(a) Business Loan Guarantees--ARRA Extension</v>
          </cell>
        </row>
        <row r="254">
          <cell r="C254" t="str">
            <v>028-00-1154  -G7(a) Dealer Floor Plan</v>
          </cell>
        </row>
        <row r="255">
          <cell r="C255" t="str">
            <v>028-00-1154  -G7(a) Dealer Floor Plan--ARRA</v>
          </cell>
        </row>
        <row r="256">
          <cell r="C256" t="str">
            <v>028-00-1154  -G7(a) General Business Loan Guarantees</v>
          </cell>
        </row>
        <row r="257">
          <cell r="C257" t="str">
            <v>028-00-1154  -G7(a) General Business Loan Guarantees (Legislative Proposal)</v>
          </cell>
        </row>
        <row r="258">
          <cell r="C258" t="str">
            <v>028-00-1154  -G7(a) General Business Loan Guarantees--ARRA</v>
          </cell>
        </row>
        <row r="259">
          <cell r="C259" t="str">
            <v>028-00-1154  -G7(a) General Business Loan Guarantees--STAR</v>
          </cell>
        </row>
        <row r="260">
          <cell r="C260" t="str">
            <v>028-00-1154  -G7(a) General Business--Delta</v>
          </cell>
        </row>
        <row r="261">
          <cell r="C261" t="str">
            <v>028-00-1154  -G7(a) Revolvers</v>
          </cell>
        </row>
        <row r="262">
          <cell r="C262" t="str">
            <v>028-00-1154  -G7(a) Revolvers (Legislative Proposal)</v>
          </cell>
        </row>
        <row r="263">
          <cell r="C263" t="str">
            <v>028-00-1154  -G7(a) Revolvers--ARRA</v>
          </cell>
        </row>
        <row r="264">
          <cell r="C264" t="str">
            <v>028-00-1154  -G7(a) Revolvers-ARRA Extension</v>
          </cell>
        </row>
        <row r="265">
          <cell r="C265" t="str">
            <v>028-00-1154  -G7(m) Microloan Guarantees</v>
          </cell>
        </row>
        <row r="266">
          <cell r="C266" t="str">
            <v>028-00-1154  -GARC Loan Guarantees--ARRA</v>
          </cell>
        </row>
        <row r="267">
          <cell r="C267" t="str">
            <v>028-00-1154  -GSBIC 301(d) Guarantee</v>
          </cell>
        </row>
        <row r="268">
          <cell r="C268" t="str">
            <v>028-00-1154  -GSBIC Debentures</v>
          </cell>
        </row>
        <row r="269">
          <cell r="C269" t="str">
            <v>028-00-1154  -GSBIC New Market Venture Capital</v>
          </cell>
        </row>
        <row r="270">
          <cell r="C270" t="str">
            <v>028-00-1154  -GSBIC Participating Securities</v>
          </cell>
        </row>
        <row r="271">
          <cell r="C271" t="str">
            <v>028-00-1154  -GScale-Up Manufacturing Investment Company (legislative proposal)</v>
          </cell>
        </row>
        <row r="272">
          <cell r="C272" t="str">
            <v>028-00-1154  -GSecondary Market 504 First Mortgage Guarantees-ARRA</v>
          </cell>
        </row>
        <row r="273">
          <cell r="C273" t="str">
            <v>028-00-1154  -GSecondary Market Guarantee</v>
          </cell>
        </row>
        <row r="274">
          <cell r="C274" t="str">
            <v>028-00-1154  -GSection 504 CDC (Legislative Proposal)</v>
          </cell>
        </row>
        <row r="275">
          <cell r="C275" t="str">
            <v>028-00-1154  -GSection 504 Certified Development Companies Debentures</v>
          </cell>
        </row>
        <row r="276">
          <cell r="C276" t="str">
            <v>028-00-1154  -GSection 504 Certified Development Companies Debentures--ARRA Ext</v>
          </cell>
        </row>
        <row r="277">
          <cell r="C277" t="str">
            <v>028-00-1154  -GSection 504 Certified Development Companies Debentures--DELTA</v>
          </cell>
        </row>
        <row r="278">
          <cell r="C278" t="str">
            <v>028-00-1154  -GSection 504 Certified Development Companies--ARRA</v>
          </cell>
        </row>
        <row r="279">
          <cell r="C279" t="str">
            <v>029-25-1119  -DAcquired and Vendee Loan Reestimates</v>
          </cell>
        </row>
        <row r="280">
          <cell r="C280" t="str">
            <v>029-25-1119  -DAcquired Direct Loans</v>
          </cell>
        </row>
        <row r="281">
          <cell r="C281" t="str">
            <v>029-25-1119  -DTransitional Housing Direct Loan</v>
          </cell>
        </row>
        <row r="282">
          <cell r="C282" t="str">
            <v>029-25-1119  -DVendee Direct Loans</v>
          </cell>
        </row>
        <row r="283">
          <cell r="C283" t="str">
            <v>029-25-1119  -GGuaranteed Loan Sale Securities--Vendee</v>
          </cell>
        </row>
        <row r="284">
          <cell r="C284" t="str">
            <v>029-25-1119  -GGuaranteed Loan Sale Securities--Vendee (Legislative Proposal)</v>
          </cell>
        </row>
        <row r="285">
          <cell r="C285" t="str">
            <v>029-25-1119  -GHousing Guaranteed Loans</v>
          </cell>
        </row>
        <row r="286">
          <cell r="C286" t="str">
            <v>029-25-1120  -DNative American Direct Loans</v>
          </cell>
        </row>
        <row r="287">
          <cell r="C287" t="str">
            <v>029-25-1120  -DVocational Rehabilitation</v>
          </cell>
        </row>
        <row r="288">
          <cell r="C288" t="str">
            <v>184-05-1085  -DDSCA Loan Program</v>
          </cell>
        </row>
        <row r="289">
          <cell r="C289" t="str">
            <v>184-15-0301  -GLoan Guarantees to Israel</v>
          </cell>
        </row>
        <row r="290">
          <cell r="C290" t="str">
            <v>184-15-0304  -GLoan Guarantees to Egypt</v>
          </cell>
        </row>
        <row r="291">
          <cell r="C291" t="str">
            <v>184-15-0400  -GMicro and Small Enterprise Development Loan Guarantees</v>
          </cell>
        </row>
        <row r="292">
          <cell r="C292" t="str">
            <v>184-15-0401  -GUrban and Environmental Loan Guarantees</v>
          </cell>
        </row>
        <row r="293">
          <cell r="C293" t="str">
            <v>184-15-0402  -GUkraine Loan Guarantees</v>
          </cell>
        </row>
        <row r="294">
          <cell r="C294" t="str">
            <v>184-15-0409  -GLoan Guarantees to Jordan</v>
          </cell>
        </row>
        <row r="295">
          <cell r="C295" t="str">
            <v>184-15-0409  -GLoan Guarantees to Tunisia</v>
          </cell>
        </row>
        <row r="296">
          <cell r="C296" t="str">
            <v>184-15-1264  -DDCA--Direct Loan Program</v>
          </cell>
        </row>
        <row r="297">
          <cell r="C297" t="str">
            <v>184-15-1264  -GDCA--Line of Credit Guarantees</v>
          </cell>
        </row>
        <row r="298">
          <cell r="C298" t="str">
            <v>184-15-1264  -GDCA--Loan Guarantees</v>
          </cell>
        </row>
        <row r="299">
          <cell r="C299" t="str">
            <v>184-20-0100  -DNIS Direct Loans</v>
          </cell>
        </row>
        <row r="300">
          <cell r="C300" t="str">
            <v>184-20-0100  -DOPIC Direct Loan Investment Funds</v>
          </cell>
        </row>
        <row r="301">
          <cell r="C301" t="str">
            <v>184-20-0100  -DOPIC Direct Loans</v>
          </cell>
        </row>
        <row r="302">
          <cell r="C302" t="str">
            <v>184-20-0100  -GLimited Arbitral Award Coverage</v>
          </cell>
        </row>
        <row r="303">
          <cell r="C303" t="str">
            <v>184-20-0100  -GNIS -- Guaranteed Loans</v>
          </cell>
        </row>
        <row r="304">
          <cell r="C304" t="str">
            <v>184-20-0100  -GNon-Honoring of Sovereign Guarantees</v>
          </cell>
        </row>
        <row r="305">
          <cell r="C305" t="str">
            <v>184-20-0100  -GOPIC Investment Funds</v>
          </cell>
        </row>
        <row r="306">
          <cell r="C306" t="str">
            <v>184-20-0100  -GOPIC Loan Guarantees</v>
          </cell>
        </row>
        <row r="307">
          <cell r="C307" t="str">
            <v>184-20-0100  -GOPIC Loan Guarantees 2</v>
          </cell>
        </row>
        <row r="308">
          <cell r="C308" t="str">
            <v>184-60-0006  -DQuota</v>
          </cell>
        </row>
        <row r="309">
          <cell r="C309" t="str">
            <v>184-60-0085  -DNAB</v>
          </cell>
        </row>
        <row r="310">
          <cell r="C310" t="str">
            <v>184-15-0409  -GLoan Guarantees to Iraq</v>
          </cell>
        </row>
        <row r="311">
          <cell r="C311" t="str">
            <v>351-00-0100  -DDirect Loans: Export Financing</v>
          </cell>
        </row>
        <row r="312">
          <cell r="C312" t="str">
            <v>351-00-0100  -DDirect Loans: Tied Aid War Chest</v>
          </cell>
        </row>
        <row r="313">
          <cell r="C313" t="str">
            <v>351-00-0100  -GGuarantee and Insurance Reestimates</v>
          </cell>
        </row>
        <row r="314">
          <cell r="C314" t="str">
            <v>351-00-0100  -GLong Term Guarantees</v>
          </cell>
        </row>
        <row r="315">
          <cell r="C315" t="str">
            <v>351-00-0100  -GMedium Term Guarantees</v>
          </cell>
        </row>
        <row r="316">
          <cell r="C316" t="str">
            <v>351-00-0100  -GMedium Term Insurance</v>
          </cell>
        </row>
        <row r="317">
          <cell r="C317" t="str">
            <v>351-00-0100  -GRisk Category A</v>
          </cell>
        </row>
        <row r="318">
          <cell r="C318" t="str">
            <v>351-00-0100  -GRisk Category B</v>
          </cell>
        </row>
        <row r="319">
          <cell r="C319" t="str">
            <v>351-00-0100  -GShort Term Insurance</v>
          </cell>
        </row>
        <row r="320">
          <cell r="C320" t="str">
            <v>351-00-0100  -GWorking Capital Fund</v>
          </cell>
        </row>
        <row r="321">
          <cell r="C321" t="str">
            <v>356-00-0300  -DC Block</v>
          </cell>
        </row>
        <row r="322">
          <cell r="C322" t="str">
            <v>356-00-0300  -DF Block</v>
          </cell>
        </row>
        <row r="323">
          <cell r="C323" t="str">
            <v>356-00-0300  -DMulti-auction</v>
          </cell>
        </row>
        <row r="324">
          <cell r="C324" t="str">
            <v>356-00-0300  -DSMR/MDS</v>
          </cell>
        </row>
        <row r="325">
          <cell r="C325" t="str">
            <v>356-00-0300  -DSpectrum Auction</v>
          </cell>
        </row>
        <row r="326">
          <cell r="C326" t="str">
            <v>538-00-3740  -DInfrastructure Direct Loans (Legislative Proposal)</v>
          </cell>
        </row>
        <row r="327">
          <cell r="C327" t="str">
            <v>538-00-3740  -GInfrastructure Loan Guarantees (Legislative Proposal)</v>
          </cell>
        </row>
        <row r="328">
          <cell r="C328" t="str">
            <v>005-63-1951  -DCommunity Facility Relending</v>
          </cell>
        </row>
        <row r="329">
          <cell r="C329" t="str">
            <v>005-63-2002  -DMultifamily Housing Relending Demo</v>
          </cell>
        </row>
        <row r="330">
          <cell r="C330" t="str">
            <v>005-63-2002  -DMultifamily Housing Revitalization Seconds</v>
          </cell>
        </row>
        <row r="331">
          <cell r="C331" t="str">
            <v>005-63-2002  -DMultifamily Revitalization Zero</v>
          </cell>
        </row>
        <row r="332">
          <cell r="C332" t="str">
            <v>005-63-2002  -DSection 514 Multifamily Housing Revitalization Modifications</v>
          </cell>
        </row>
        <row r="333">
          <cell r="C333" t="str">
            <v>005-63-2002  -DSection 515 Multifamily Housing Revitalization Modifications</v>
          </cell>
        </row>
        <row r="334">
          <cell r="C334" t="str">
            <v>005-63-2081  -DMultifamily Housing Credit Sales</v>
          </cell>
        </row>
        <row r="335">
          <cell r="C335" t="str">
            <v>005-63-2081  -DSection 502 Single Family Housing</v>
          </cell>
        </row>
        <row r="336">
          <cell r="C336" t="str">
            <v>005-63-2081  -DSection 515 Multifamily Housing</v>
          </cell>
        </row>
        <row r="337">
          <cell r="C337" t="str">
            <v>005-63-2081  -DSingle Family Housing Credit Sales</v>
          </cell>
        </row>
        <row r="338">
          <cell r="C338" t="str">
            <v>005-63-2081  -GGuaranteed 538 Multifamily Housing</v>
          </cell>
        </row>
        <row r="339">
          <cell r="C339" t="str">
            <v>018-45-0231  -GFFEL Guarantees (Legislative Proposal)</v>
          </cell>
        </row>
        <row r="340">
          <cell r="C340" t="str">
            <v>021-15-0504  -DTIFIA TIGER Direct Loans (ARRA)</v>
          </cell>
        </row>
        <row r="341">
          <cell r="C341" t="str">
            <v>184-05-1085  -DFMF Direct Loan Program</v>
          </cell>
        </row>
        <row r="342">
          <cell r="C342" t="str">
            <v>005-60-1230  -DElectric Loan Modifications Pilot</v>
          </cell>
        </row>
        <row r="343">
          <cell r="C343" t="str">
            <v>005-63-2081  -DSingle Family Relending</v>
          </cell>
        </row>
        <row r="344">
          <cell r="C344" t="str">
            <v>020-00-0254  -DWater Infrastructure Direct Loans</v>
          </cell>
        </row>
        <row r="345">
          <cell r="C345" t="str">
            <v>021-04-8634  -DTIFIA Direct Loans</v>
          </cell>
        </row>
        <row r="346">
          <cell r="C346" t="str">
            <v>184-10-0091  -DDefense Security Cooperation Agency</v>
          </cell>
        </row>
        <row r="347">
          <cell r="C347" t="str">
            <v>184-22-0110  -DDirect Loan Investment Funds</v>
          </cell>
        </row>
        <row r="348">
          <cell r="C348" t="str">
            <v>184-22-0110  -DDirect Loans</v>
          </cell>
        </row>
        <row r="349">
          <cell r="C349" t="str">
            <v>184-22-0110  -DNIS Direct Loans</v>
          </cell>
        </row>
        <row r="350">
          <cell r="C350" t="str">
            <v>184-22-0110  -GGuaranteed Loan Investment Funds</v>
          </cell>
        </row>
        <row r="351">
          <cell r="C351" t="str">
            <v>184-22-0110  -GLoan Guarantees</v>
          </cell>
        </row>
        <row r="352">
          <cell r="C352" t="str">
            <v>184-22-0110  -GNIS Guaranteed Loans</v>
          </cell>
        </row>
        <row r="353">
          <cell r="C353" t="str">
            <v>184-22-0110  -GNon-Honoring of Sovereign Guarantees</v>
          </cell>
        </row>
        <row r="354">
          <cell r="C354" t="str">
            <v>184-22-0110  -GUSAID Mission-led Guarantees</v>
          </cell>
        </row>
        <row r="355">
          <cell r="C355" t="str">
            <v>184-22-0401  -GDFC Urban and Environmental Loan Guarantees</v>
          </cell>
        </row>
        <row r="356">
          <cell r="C356" t="str">
            <v>021-04-1309  -DTIFIA TIGER Direct Loans (ARRA)</v>
          </cell>
        </row>
        <row r="357">
          <cell r="C357" t="str">
            <v>028-00-1154  -GPaycheck Protection Program (PPP)</v>
          </cell>
        </row>
        <row r="358">
          <cell r="C358" t="str">
            <v>015-05-1889  -D13(3) Corporate Credit Facilities</v>
          </cell>
        </row>
        <row r="359">
          <cell r="C359" t="str">
            <v>015-05-1889  -D13(3) Main Street Lending Program</v>
          </cell>
        </row>
        <row r="360">
          <cell r="C360" t="str">
            <v>015-05-1889  -D13(3) Municipal Liquidity Facility</v>
          </cell>
        </row>
        <row r="361">
          <cell r="C361" t="str">
            <v>015-05-1889  -D13(3) Term Asset-Backed Securities Loan Facility</v>
          </cell>
        </row>
        <row r="362">
          <cell r="C362" t="str">
            <v>015-05-1889  -DBusinesses Critical to National Security</v>
          </cell>
        </row>
        <row r="363">
          <cell r="C363" t="str">
            <v>015-05-1889  -DPassenger Carriers, Large</v>
          </cell>
        </row>
        <row r="364">
          <cell r="C364" t="str">
            <v>021-70-1752  -DFederal Ship Financing FFB Loan Guarantees</v>
          </cell>
        </row>
        <row r="365">
          <cell r="C365" t="str">
            <v>005-63-2002  -DSection 515 Multifamily Housing Revitalization Deferrals</v>
          </cell>
        </row>
        <row r="366">
          <cell r="C366" t="str">
            <v>005-63-2081  -DNative American Single Family Relending Pilot</v>
          </cell>
        </row>
        <row r="367">
          <cell r="C367" t="str">
            <v>019-20-0208  -DSection 1703 FFB Loans</v>
          </cell>
        </row>
        <row r="368">
          <cell r="C368" t="str">
            <v>019-20-0322  -DAdvanced Vehicle Manufacturing Loans</v>
          </cell>
        </row>
        <row r="369">
          <cell r="C369" t="str">
            <v>028-00-1152  -DCOVID Economic Injury Disaster Loans</v>
          </cell>
        </row>
        <row r="370">
          <cell r="C370" t="str">
            <v>028-00-1154  -D7(m) Direct Microloans--ARRA</v>
          </cell>
        </row>
        <row r="371">
          <cell r="C371" t="str">
            <v>028-00-1154  -GSecondary Market 504 First Mortgage Guarantees--ARRA</v>
          </cell>
        </row>
        <row r="372">
          <cell r="C372" t="str">
            <v>005-60-1232  -DReConnect Direct Loans</v>
          </cell>
        </row>
        <row r="373">
          <cell r="C373" t="str">
            <v>005-60-1232  -DReConnect Grant Assisted Loans</v>
          </cell>
        </row>
        <row r="374">
          <cell r="C374" t="str">
            <v>005-63-2002  -DSection 515 Multifamily Housing Revitalization Reamortizations</v>
          </cell>
        </row>
        <row r="375">
          <cell r="C375" t="str">
            <v>005-65-1902  -GBusiness and Industry CARES Act</v>
          </cell>
        </row>
        <row r="376">
          <cell r="C376" t="str">
            <v>015-05-1889  -DCargo Carriers</v>
          </cell>
        </row>
        <row r="377">
          <cell r="C377" t="str">
            <v>015-05-1889  -DMRO and Ticketing Agencies</v>
          </cell>
        </row>
        <row r="378">
          <cell r="C378" t="str">
            <v>015-05-1889  -DPassenger Carriers, Small</v>
          </cell>
        </row>
        <row r="379">
          <cell r="C379" t="str">
            <v>028-00-1154  -G504 CRE Refinance--PL 116-260 Part-Year COVID Support</v>
          </cell>
        </row>
        <row r="380">
          <cell r="C380" t="str">
            <v>028-00-1154  -G7(a) General Business--PL 116-260 Part-Year COVID Support</v>
          </cell>
        </row>
        <row r="381">
          <cell r="C381" t="str">
            <v>028-00-1154  -GSection 504 Debentures--PL 116-260 Part-Year COVID Support</v>
          </cell>
        </row>
        <row r="382">
          <cell r="C382" t="str">
            <v>005-63-1951  -DCommunity Facility Loan-by-Loan</v>
          </cell>
        </row>
        <row r="383">
          <cell r="C383" t="str">
            <v>005-63-2081  -DMultifamily Housing Relending Demo</v>
          </cell>
        </row>
        <row r="384">
          <cell r="C384" t="str">
            <v>005-63-2081  -DMultifamily Housing Revitalization Seconds</v>
          </cell>
        </row>
        <row r="385">
          <cell r="C385" t="str">
            <v>005-63-2081  -DMultifamily Housing Revitalization Zero</v>
          </cell>
        </row>
        <row r="386">
          <cell r="C386" t="str">
            <v>005-60-1230  -DConsumer Oriented Operating Loans</v>
          </cell>
        </row>
        <row r="387">
          <cell r="C387" t="str">
            <v>184-22-0110  -DDirect Loans in Foreign Currencies</v>
          </cell>
        </row>
        <row r="388">
          <cell r="C388" t="str">
            <v>184-22-0110  -DHybrid Participation Notes</v>
          </cell>
        </row>
        <row r="389">
          <cell r="C389" t="str">
            <v>184-22-0110  -GLimited Arbitral Award Coverage</v>
          </cell>
        </row>
        <row r="390">
          <cell r="C390" t="str">
            <v>184-22-0410  -GInsurance of Debt</v>
          </cell>
        </row>
        <row r="391">
          <cell r="C391" t="str">
            <v>005-63-2081  -DSection 515 Multifamily Housing Revitalization Deferrals</v>
          </cell>
        </row>
        <row r="392">
          <cell r="C392" t="str">
            <v>005-63-2081  -DSection 515 Multifamily Housing Revitalization Reamortizations</v>
          </cell>
        </row>
      </sheetData>
      <sheetData sheetId="4">
        <row r="1">
          <cell r="A1" t="str">
            <v>Troubled Asset Relief Program</v>
          </cell>
          <cell r="B1">
            <v>1</v>
          </cell>
        </row>
        <row r="2">
          <cell r="A2" t="str">
            <v>HUD - GISRI</v>
          </cell>
          <cell r="B2">
            <v>2</v>
          </cell>
        </row>
        <row r="3">
          <cell r="A3" t="str">
            <v>HUD - MMI</v>
          </cell>
          <cell r="B3">
            <v>3</v>
          </cell>
        </row>
        <row r="4">
          <cell r="A4" t="str">
            <v>HUD - MMI - HECM</v>
          </cell>
          <cell r="B4">
            <v>4</v>
          </cell>
        </row>
        <row r="5">
          <cell r="A5" t="str">
            <v>HUD - GNMA</v>
          </cell>
          <cell r="B5">
            <v>4.5</v>
          </cell>
        </row>
        <row r="6">
          <cell r="A6" t="str">
            <v>ED - Student Loan Purchases</v>
          </cell>
          <cell r="B6">
            <v>5</v>
          </cell>
        </row>
        <row r="7">
          <cell r="A7" t="str">
            <v>ED - Student Loans</v>
          </cell>
          <cell r="B7">
            <v>6</v>
          </cell>
        </row>
        <row r="8">
          <cell r="A8" t="str">
            <v xml:space="preserve">SBA - 7(a) Loan Guarantees                           </v>
          </cell>
          <cell r="B8">
            <v>7</v>
          </cell>
        </row>
        <row r="9">
          <cell r="A9" t="str">
            <v>Section 504 Debentures</v>
          </cell>
          <cell r="B9">
            <v>7.5</v>
          </cell>
        </row>
        <row r="10">
          <cell r="A10" t="str">
            <v>SBA - Disaster Loans</v>
          </cell>
          <cell r="B10">
            <v>8</v>
          </cell>
        </row>
        <row r="11">
          <cell r="A11" t="str">
            <v>SBA - Other small business programs</v>
          </cell>
          <cell r="B11">
            <v>9</v>
          </cell>
        </row>
        <row r="12">
          <cell r="A12" t="str">
            <v>Energy</v>
          </cell>
          <cell r="B12">
            <v>10</v>
          </cell>
        </row>
        <row r="13">
          <cell r="A13" t="str">
            <v>Agriculture</v>
          </cell>
          <cell r="B13">
            <v>11</v>
          </cell>
        </row>
        <row r="14">
          <cell r="A14" t="str">
            <v>Veterans Housing</v>
          </cell>
          <cell r="B14">
            <v>12</v>
          </cell>
        </row>
        <row r="15">
          <cell r="A15" t="str">
            <v>Ex-Im</v>
          </cell>
          <cell r="B15">
            <v>13</v>
          </cell>
        </row>
        <row r="16">
          <cell r="A16" t="str">
            <v>International Assistance Programs</v>
          </cell>
          <cell r="B16">
            <v>14</v>
          </cell>
        </row>
        <row r="17">
          <cell r="A17" t="str">
            <v>Other credit programs</v>
          </cell>
          <cell r="B17">
            <v>15</v>
          </cell>
        </row>
        <row r="18">
          <cell r="A18" t="str">
            <v>Federal Reserve 13(3) Facilities</v>
          </cell>
          <cell r="B18">
            <v>16</v>
          </cell>
        </row>
        <row r="19">
          <cell r="A19" t="str">
            <v>SBA - PPP</v>
          </cell>
          <cell r="B19">
            <v>17</v>
          </cell>
        </row>
        <row r="20">
          <cell r="A20" t="str">
            <v>ESF</v>
          </cell>
          <cell r="B20">
            <v>18</v>
          </cell>
        </row>
      </sheetData>
      <sheetData sheetId="5">
        <row r="4">
          <cell r="A4" t="str">
            <v>005-03-0408  -GFood Processing Supply Chain Loan Guarantees</v>
          </cell>
          <cell r="B4" t="str">
            <v>005-03-0408  -G</v>
          </cell>
          <cell r="C4" t="str">
            <v>Department of Agriculture</v>
          </cell>
          <cell r="D4" t="str">
            <v>Food Supply Chain and Agriculture Pandemic Response Program Acco</v>
          </cell>
          <cell r="E4" t="str">
            <v>Food Processing Supply Chain Loan Guarantees</v>
          </cell>
          <cell r="F4" t="str">
            <v>G</v>
          </cell>
          <cell r="M4" t="str">
            <v>Approved</v>
          </cell>
          <cell r="N4">
            <v>0</v>
          </cell>
          <cell r="O4" t="e">
            <v>#N/A</v>
          </cell>
        </row>
        <row r="5">
          <cell r="A5" t="str">
            <v>005-49-1140  -DConservation--Direct</v>
          </cell>
          <cell r="B5" t="str">
            <v>005-49-1140  -D</v>
          </cell>
          <cell r="C5" t="str">
            <v>Department of Agriculture</v>
          </cell>
          <cell r="D5" t="str">
            <v>Agricultural Credit Insurance Fund Program Account</v>
          </cell>
          <cell r="E5" t="str">
            <v>Conservation--Direct</v>
          </cell>
          <cell r="F5" t="str">
            <v>D</v>
          </cell>
          <cell r="G5">
            <v>-70.934799999999996</v>
          </cell>
          <cell r="H5">
            <v>0</v>
          </cell>
          <cell r="I5">
            <v>0</v>
          </cell>
          <cell r="J5">
            <v>-70.934799999999996</v>
          </cell>
          <cell r="K5">
            <v>-19.0733</v>
          </cell>
          <cell r="L5">
            <v>-90.008099999999999</v>
          </cell>
          <cell r="M5" t="str">
            <v>Approved</v>
          </cell>
          <cell r="N5">
            <v>-90.008099999999999</v>
          </cell>
          <cell r="O5" t="str">
            <v>005-49-1140  -DConservation--Direct</v>
          </cell>
        </row>
        <row r="6">
          <cell r="A6" t="str">
            <v>005-49-1140  -DCredit Sales of Acquired Property</v>
          </cell>
          <cell r="B6" t="str">
            <v>005-49-1140  -D</v>
          </cell>
          <cell r="C6" t="str">
            <v>Department of Agriculture</v>
          </cell>
          <cell r="D6" t="str">
            <v>Agricultural Credit Insurance Fund Program Account</v>
          </cell>
          <cell r="E6" t="str">
            <v>Credit Sales of Acquired Property</v>
          </cell>
          <cell r="F6" t="str">
            <v>D</v>
          </cell>
          <cell r="G6">
            <v>0.88519999999999999</v>
          </cell>
          <cell r="H6">
            <v>16.795200000000001</v>
          </cell>
          <cell r="I6">
            <v>111.3001</v>
          </cell>
          <cell r="J6">
            <v>-15.91</v>
          </cell>
          <cell r="K6">
            <v>-80.168800000000005</v>
          </cell>
          <cell r="L6">
            <v>32.016500000000001</v>
          </cell>
          <cell r="M6" t="str">
            <v>Approved</v>
          </cell>
          <cell r="N6">
            <v>32.016500000000008</v>
          </cell>
          <cell r="O6" t="str">
            <v>005-49-1140  -DCredit Sales of Acquired Property</v>
          </cell>
        </row>
        <row r="7">
          <cell r="A7" t="str">
            <v>005-49-1140  -DEmergency Disaster</v>
          </cell>
          <cell r="B7" t="str">
            <v>005-49-1140  -D</v>
          </cell>
          <cell r="C7" t="str">
            <v>Department of Agriculture</v>
          </cell>
          <cell r="D7" t="str">
            <v>Agricultural Credit Insurance Fund Program Account</v>
          </cell>
          <cell r="E7" t="str">
            <v>Emergency Disaster</v>
          </cell>
          <cell r="F7" t="str">
            <v>D</v>
          </cell>
          <cell r="G7">
            <v>774.31240000000003</v>
          </cell>
          <cell r="H7">
            <v>1252.7204999999999</v>
          </cell>
          <cell r="I7">
            <v>2109.1287000000002</v>
          </cell>
          <cell r="J7">
            <v>-478.40809999999999</v>
          </cell>
          <cell r="K7">
            <v>-382.12389999999999</v>
          </cell>
          <cell r="L7">
            <v>2501.3172</v>
          </cell>
          <cell r="M7" t="str">
            <v>Approved</v>
          </cell>
          <cell r="N7">
            <v>2501.3172</v>
          </cell>
          <cell r="O7" t="str">
            <v>005-49-1140  -DEmergency Disaster</v>
          </cell>
        </row>
        <row r="8">
          <cell r="A8" t="str">
            <v>005-49-1140  -DFarm Operating</v>
          </cell>
          <cell r="B8" t="str">
            <v>005-49-1140  -D</v>
          </cell>
          <cell r="C8" t="str">
            <v>Department of Agriculture</v>
          </cell>
          <cell r="D8" t="str">
            <v>Agricultural Credit Insurance Fund Program Account</v>
          </cell>
          <cell r="E8" t="str">
            <v>Farm Operating</v>
          </cell>
          <cell r="F8" t="str">
            <v>D</v>
          </cell>
          <cell r="G8">
            <v>-3330.5787999999998</v>
          </cell>
          <cell r="H8">
            <v>36615.781199999998</v>
          </cell>
          <cell r="I8">
            <v>29038.433000000001</v>
          </cell>
          <cell r="J8">
            <v>-39946.36</v>
          </cell>
          <cell r="K8">
            <v>-285.66000000000003</v>
          </cell>
          <cell r="L8">
            <v>25422.194200000002</v>
          </cell>
          <cell r="M8" t="str">
            <v>Approved</v>
          </cell>
          <cell r="N8">
            <v>25422.194200000002</v>
          </cell>
          <cell r="O8" t="str">
            <v>005-49-1140  -DFarm Operating</v>
          </cell>
        </row>
        <row r="9">
          <cell r="A9" t="str">
            <v>005-49-1140  -DFarm Operating--ARRA</v>
          </cell>
          <cell r="B9" t="str">
            <v>005-49-1140  -D</v>
          </cell>
          <cell r="C9" t="str">
            <v>Department of Agriculture</v>
          </cell>
          <cell r="D9" t="str">
            <v>Agricultural Credit Insurance Fund Program Account</v>
          </cell>
          <cell r="E9" t="str">
            <v>Farm Operating--ARRA</v>
          </cell>
          <cell r="F9" t="str">
            <v>D</v>
          </cell>
          <cell r="G9">
            <v>91.043400000000005</v>
          </cell>
          <cell r="H9">
            <v>108.2368</v>
          </cell>
          <cell r="I9">
            <v>35.786999999999999</v>
          </cell>
          <cell r="J9">
            <v>-17.1934</v>
          </cell>
          <cell r="K9">
            <v>-4.9196999999999997</v>
          </cell>
          <cell r="L9">
            <v>121.91070000000001</v>
          </cell>
          <cell r="M9" t="str">
            <v>Approved</v>
          </cell>
          <cell r="N9">
            <v>121.91069999999999</v>
          </cell>
          <cell r="O9" t="str">
            <v>005-49-1140  -DFarm Operating--ARRA</v>
          </cell>
        </row>
        <row r="10">
          <cell r="A10" t="str">
            <v>005-49-1140  -DFarm Ownership</v>
          </cell>
          <cell r="B10" t="str">
            <v>005-49-1140  -D</v>
          </cell>
          <cell r="C10" t="str">
            <v>Department of Agriculture</v>
          </cell>
          <cell r="D10" t="str">
            <v>Agricultural Credit Insurance Fund Program Account</v>
          </cell>
          <cell r="E10" t="str">
            <v>Farm Ownership</v>
          </cell>
          <cell r="F10" t="str">
            <v>D</v>
          </cell>
          <cell r="G10">
            <v>-307465.68410000001</v>
          </cell>
          <cell r="H10">
            <v>102167.02250000001</v>
          </cell>
          <cell r="I10">
            <v>31813.569</v>
          </cell>
          <cell r="J10">
            <v>-409632.70659999998</v>
          </cell>
          <cell r="K10">
            <v>-1924.05</v>
          </cell>
          <cell r="L10">
            <v>-277576.16509999998</v>
          </cell>
          <cell r="M10" t="str">
            <v>Approved</v>
          </cell>
          <cell r="N10">
            <v>-277576.16509999993</v>
          </cell>
          <cell r="O10" t="str">
            <v>005-49-1140  -DFarm Ownership</v>
          </cell>
        </row>
        <row r="11">
          <cell r="A11" t="str">
            <v>005-49-1140  -DIndian Tribe Land Acquisition</v>
          </cell>
          <cell r="B11" t="str">
            <v>005-49-1140  -D</v>
          </cell>
          <cell r="C11" t="str">
            <v>Department of Agriculture</v>
          </cell>
          <cell r="D11" t="str">
            <v>Agricultural Credit Insurance Fund Program Account</v>
          </cell>
          <cell r="E11" t="str">
            <v>Indian Tribe Land Acquisition</v>
          </cell>
          <cell r="F11" t="str">
            <v>D</v>
          </cell>
          <cell r="G11">
            <v>6.2092999999999998</v>
          </cell>
          <cell r="H11">
            <v>9.6504999999999992</v>
          </cell>
          <cell r="I11">
            <v>17.397200000000002</v>
          </cell>
          <cell r="J11">
            <v>-3.4411999999999998</v>
          </cell>
          <cell r="K11">
            <v>-4.8364000000000003</v>
          </cell>
          <cell r="L11">
            <v>18.770099999999999</v>
          </cell>
          <cell r="M11" t="str">
            <v>Approved</v>
          </cell>
          <cell r="N11">
            <v>18.770099999999999</v>
          </cell>
          <cell r="O11" t="str">
            <v>005-49-1140  -DIndian Tribe Land Acquisition</v>
          </cell>
        </row>
        <row r="12">
          <cell r="A12" t="str">
            <v>005-49-1140  -DSeed Loans to Producers</v>
          </cell>
          <cell r="B12" t="str">
            <v>005-49-1140  -D</v>
          </cell>
          <cell r="C12" t="str">
            <v>Department of Agriculture</v>
          </cell>
          <cell r="D12" t="str">
            <v>Agricultural Credit Insurance Fund Program Account</v>
          </cell>
          <cell r="E12" t="str">
            <v>Seed Loans to Producers</v>
          </cell>
          <cell r="F12" t="str">
            <v>D</v>
          </cell>
          <cell r="G12">
            <v>0.1041</v>
          </cell>
          <cell r="H12">
            <v>0.1041</v>
          </cell>
          <cell r="I12">
            <v>0.2462</v>
          </cell>
          <cell r="J12">
            <v>0</v>
          </cell>
          <cell r="K12">
            <v>0</v>
          </cell>
          <cell r="L12">
            <v>0.3503</v>
          </cell>
          <cell r="M12" t="str">
            <v>Approved</v>
          </cell>
          <cell r="N12">
            <v>0.3503</v>
          </cell>
          <cell r="O12" t="str">
            <v>005-49-1140  -DSeed Loans to Producers</v>
          </cell>
        </row>
        <row r="13">
          <cell r="A13" t="str">
            <v>005-49-1140  -DSoil and Water</v>
          </cell>
          <cell r="B13" t="str">
            <v>005-49-1140  -D</v>
          </cell>
          <cell r="C13" t="str">
            <v>Department of Agriculture</v>
          </cell>
          <cell r="D13" t="str">
            <v>Agricultural Credit Insurance Fund Program Account</v>
          </cell>
          <cell r="E13" t="str">
            <v>Soil and Water</v>
          </cell>
          <cell r="F13" t="str">
            <v>D</v>
          </cell>
          <cell r="G13">
            <v>-0.77929999999999999</v>
          </cell>
          <cell r="H13">
            <v>0</v>
          </cell>
          <cell r="I13">
            <v>0</v>
          </cell>
          <cell r="J13">
            <v>-0.77929999999999999</v>
          </cell>
          <cell r="K13">
            <v>-5.2674000000000003</v>
          </cell>
          <cell r="L13">
            <v>-6.0467000000000004</v>
          </cell>
          <cell r="M13" t="str">
            <v>Approved</v>
          </cell>
          <cell r="N13">
            <v>-6.0467000000000004</v>
          </cell>
          <cell r="O13" t="str">
            <v>005-49-1140  -DSoil and Water</v>
          </cell>
        </row>
        <row r="14">
          <cell r="A14" t="str">
            <v>005-49-1140  -GConservation--Guaranteed</v>
          </cell>
          <cell r="B14" t="str">
            <v>005-49-1140  -G</v>
          </cell>
          <cell r="C14" t="str">
            <v>Department of Agriculture</v>
          </cell>
          <cell r="D14" t="str">
            <v>Agricultural Credit Insurance Fund Program Account</v>
          </cell>
          <cell r="E14" t="str">
            <v>Conservation--Guaranteed</v>
          </cell>
          <cell r="F14" t="str">
            <v>G</v>
          </cell>
          <cell r="G14">
            <v>-3.2886000000000002</v>
          </cell>
          <cell r="H14">
            <v>0</v>
          </cell>
          <cell r="I14">
            <v>0</v>
          </cell>
          <cell r="J14">
            <v>-3.2886000000000002</v>
          </cell>
          <cell r="K14">
            <v>-0.32900000000000001</v>
          </cell>
          <cell r="L14">
            <v>-3.6175999999999999</v>
          </cell>
          <cell r="M14" t="str">
            <v>Approved</v>
          </cell>
          <cell r="N14">
            <v>-3.6176000000000004</v>
          </cell>
          <cell r="O14" t="str">
            <v>005-49-1140  -Gconservation--Guaranteed</v>
          </cell>
        </row>
        <row r="15">
          <cell r="A15" t="str">
            <v>005-49-1140  -GFarm Operating--Subsidized</v>
          </cell>
          <cell r="B15" t="str">
            <v>005-49-1140  -G</v>
          </cell>
          <cell r="C15" t="str">
            <v>Department of Agriculture</v>
          </cell>
          <cell r="D15" t="str">
            <v>Agricultural Credit Insurance Fund Program Account</v>
          </cell>
          <cell r="E15" t="str">
            <v>Farm Operating--Subsidized</v>
          </cell>
          <cell r="F15" t="str">
            <v>G</v>
          </cell>
          <cell r="G15">
            <v>120.82040000000001</v>
          </cell>
          <cell r="H15">
            <v>160.57820000000001</v>
          </cell>
          <cell r="I15">
            <v>37.123600000000003</v>
          </cell>
          <cell r="J15">
            <v>-39.757800000000003</v>
          </cell>
          <cell r="K15">
            <v>-7.0080999999999998</v>
          </cell>
          <cell r="L15">
            <v>150.9359</v>
          </cell>
          <cell r="M15" t="str">
            <v>Approved</v>
          </cell>
          <cell r="N15">
            <v>150.9359</v>
          </cell>
          <cell r="O15" t="str">
            <v>005-49-1140  -GFarm Operating--Subsidized</v>
          </cell>
        </row>
        <row r="16">
          <cell r="A16" t="str">
            <v>005-49-1140  -GFarm Operating--Unsubsidized</v>
          </cell>
          <cell r="B16" t="str">
            <v>005-49-1140  -G</v>
          </cell>
          <cell r="C16" t="str">
            <v>Department of Agriculture</v>
          </cell>
          <cell r="D16" t="str">
            <v>Agricultural Credit Insurance Fund Program Account</v>
          </cell>
          <cell r="E16" t="str">
            <v>Farm Operating--Unsubsidized</v>
          </cell>
          <cell r="F16" t="str">
            <v>G</v>
          </cell>
          <cell r="G16">
            <v>11463.493200000001</v>
          </cell>
          <cell r="H16">
            <v>16804.215700000001</v>
          </cell>
          <cell r="I16">
            <v>1740.8224</v>
          </cell>
          <cell r="J16">
            <v>-5340.7224999999999</v>
          </cell>
          <cell r="K16">
            <v>-526.99950000000001</v>
          </cell>
          <cell r="L16">
            <v>12677.3161</v>
          </cell>
          <cell r="M16" t="str">
            <v>Approved</v>
          </cell>
          <cell r="N16">
            <v>12677.316100000002</v>
          </cell>
          <cell r="O16" t="str">
            <v>005-49-1140  -GFarm Operating--Unsubsidized</v>
          </cell>
        </row>
        <row r="17">
          <cell r="A17" t="str">
            <v>005-49-1140  -GFarm Ownership--Unsubsidized</v>
          </cell>
          <cell r="B17" t="str">
            <v>005-49-1140  -G</v>
          </cell>
          <cell r="C17" t="str">
            <v>Department of Agriculture</v>
          </cell>
          <cell r="D17" t="str">
            <v>Agricultural Credit Insurance Fund Program Account</v>
          </cell>
          <cell r="E17" t="str">
            <v>Farm Ownership--Unsubsidized</v>
          </cell>
          <cell r="F17" t="str">
            <v>G</v>
          </cell>
          <cell r="G17">
            <v>44.651200000000003</v>
          </cell>
          <cell r="H17">
            <v>8717.6828999999998</v>
          </cell>
          <cell r="I17">
            <v>1319.1696999999999</v>
          </cell>
          <cell r="J17">
            <v>-8673.0316999999995</v>
          </cell>
          <cell r="K17">
            <v>-764.46969999999999</v>
          </cell>
          <cell r="L17">
            <v>599.35119999999995</v>
          </cell>
          <cell r="M17" t="str">
            <v>Approved</v>
          </cell>
          <cell r="N17">
            <v>599.35120000000063</v>
          </cell>
          <cell r="O17" t="str">
            <v>005-49-1140  -GFarm Ownership--Unsubsidized</v>
          </cell>
        </row>
        <row r="18">
          <cell r="A18" t="str">
            <v>005-49-1336  -GGSM 102</v>
          </cell>
          <cell r="B18" t="str">
            <v>005-49-1336  -G</v>
          </cell>
          <cell r="C18" t="str">
            <v>Department of Agriculture</v>
          </cell>
          <cell r="D18" t="str">
            <v>Commodity Credit Corporation Export Loans Program Account</v>
          </cell>
          <cell r="E18" t="str">
            <v>GSM 102</v>
          </cell>
          <cell r="F18" t="str">
            <v>G</v>
          </cell>
          <cell r="G18">
            <v>-7846.0607</v>
          </cell>
          <cell r="H18">
            <v>484.6146</v>
          </cell>
          <cell r="I18">
            <v>1291.3742</v>
          </cell>
          <cell r="J18">
            <v>-8330.6753000000008</v>
          </cell>
          <cell r="K18">
            <v>-691.06740000000002</v>
          </cell>
          <cell r="L18">
            <v>-7245.7538999999997</v>
          </cell>
          <cell r="M18" t="str">
            <v>Approved</v>
          </cell>
          <cell r="N18">
            <v>-7245.7539000000006</v>
          </cell>
          <cell r="O18" t="str">
            <v>005-49-1336  -GGSM 102</v>
          </cell>
        </row>
        <row r="19">
          <cell r="A19" t="str">
            <v>005-49-1336  -GSupplier Credit</v>
          </cell>
          <cell r="B19" t="str">
            <v>005-49-1336  -G</v>
          </cell>
          <cell r="C19" t="str">
            <v>Department of Agriculture</v>
          </cell>
          <cell r="D19" t="str">
            <v>Commodity Credit Corporation Export Loans Program Account</v>
          </cell>
          <cell r="E19" t="str">
            <v>Supplier Credit</v>
          </cell>
          <cell r="F19" t="str">
            <v>G</v>
          </cell>
          <cell r="G19">
            <v>-4890.7042000000001</v>
          </cell>
          <cell r="H19">
            <v>4.0000000000000002E-4</v>
          </cell>
          <cell r="I19">
            <v>2.2450000000000001</v>
          </cell>
          <cell r="J19">
            <v>-4890.7046</v>
          </cell>
          <cell r="K19">
            <v>-1135.6483000000001</v>
          </cell>
          <cell r="L19">
            <v>-6024.1075000000001</v>
          </cell>
          <cell r="M19" t="str">
            <v>Approved</v>
          </cell>
          <cell r="N19">
            <v>-6024.1075000000001</v>
          </cell>
          <cell r="O19" t="str">
            <v>005-49-1336  -GSupplier Credit</v>
          </cell>
        </row>
        <row r="20">
          <cell r="A20" t="str">
            <v>005-49-3301  -DFarm Storage Facility Loans</v>
          </cell>
          <cell r="B20" t="str">
            <v>005-49-3301  -D</v>
          </cell>
          <cell r="C20" t="str">
            <v>Department of Agriculture</v>
          </cell>
          <cell r="D20" t="str">
            <v>Farm Storage Facility Loans Program Account</v>
          </cell>
          <cell r="E20" t="str">
            <v>Farm Storage Facility Loans</v>
          </cell>
          <cell r="F20" t="str">
            <v>D</v>
          </cell>
          <cell r="G20">
            <v>-18585.7788</v>
          </cell>
          <cell r="H20">
            <v>3436.2813000000001</v>
          </cell>
          <cell r="I20">
            <v>837.28150000000005</v>
          </cell>
          <cell r="J20">
            <v>-22022.060099999999</v>
          </cell>
          <cell r="K20">
            <v>-2053.5372000000002</v>
          </cell>
          <cell r="L20">
            <v>-19802.034500000002</v>
          </cell>
          <cell r="M20" t="str">
            <v>Approved</v>
          </cell>
          <cell r="N20">
            <v>-19802.034499999998</v>
          </cell>
          <cell r="O20" t="str">
            <v>005-49-3301  -DFarm Storage Facility Loans</v>
          </cell>
        </row>
        <row r="21">
          <cell r="A21" t="str">
            <v>005-49-3301  -DSugar Storage Facility Loans</v>
          </cell>
          <cell r="B21" t="str">
            <v>005-49-3301  -D</v>
          </cell>
          <cell r="C21" t="str">
            <v>Department of Agriculture</v>
          </cell>
          <cell r="D21" t="str">
            <v>Farm Storage Facility Loans Program Account</v>
          </cell>
          <cell r="E21" t="str">
            <v>Sugar Storage Facility Loans</v>
          </cell>
          <cell r="F21" t="str">
            <v>D</v>
          </cell>
          <cell r="G21">
            <v>4.4097999999999997</v>
          </cell>
          <cell r="H21">
            <v>4.4097999999999997</v>
          </cell>
          <cell r="I21">
            <v>0.64019999999999999</v>
          </cell>
          <cell r="J21">
            <v>0</v>
          </cell>
          <cell r="K21">
            <v>0</v>
          </cell>
          <cell r="L21">
            <v>5.05</v>
          </cell>
          <cell r="M21" t="str">
            <v>Approved</v>
          </cell>
          <cell r="N21">
            <v>5.05</v>
          </cell>
          <cell r="O21" t="str">
            <v>005-49-3301  -DSugar Storage Facility Loans</v>
          </cell>
        </row>
        <row r="22">
          <cell r="A22" t="str">
            <v>005-49-3303  -DApple Loans</v>
          </cell>
          <cell r="B22" t="str">
            <v>005-49-3303  -D</v>
          </cell>
          <cell r="C22" t="str">
            <v>Department of Agriculture</v>
          </cell>
          <cell r="D22" t="str">
            <v>Emergency Boll Weevil Loan Program Account</v>
          </cell>
          <cell r="E22" t="str">
            <v>Apple Loans</v>
          </cell>
          <cell r="F22" t="str">
            <v>D</v>
          </cell>
          <cell r="G22">
            <v>0</v>
          </cell>
          <cell r="H22">
            <v>0</v>
          </cell>
          <cell r="I22">
            <v>1E-4</v>
          </cell>
          <cell r="J22">
            <v>0</v>
          </cell>
          <cell r="K22">
            <v>0</v>
          </cell>
          <cell r="L22">
            <v>1E-4</v>
          </cell>
          <cell r="M22" t="str">
            <v>Approved</v>
          </cell>
          <cell r="N22">
            <v>1E-4</v>
          </cell>
          <cell r="O22" t="str">
            <v>005-49-3303  -DApple Loans</v>
          </cell>
        </row>
        <row r="23">
          <cell r="A23" t="str">
            <v>005-49-3303  -DEmergency Boll Weevil Loans</v>
          </cell>
          <cell r="B23" t="str">
            <v>005-49-3303  -D</v>
          </cell>
          <cell r="C23" t="str">
            <v>Department of Agriculture</v>
          </cell>
          <cell r="D23" t="str">
            <v>Emergency Boll Weevil Loan Program Account</v>
          </cell>
          <cell r="E23" t="str">
            <v>Emergency Boll Weevil Loans</v>
          </cell>
          <cell r="F23" t="str">
            <v>D</v>
          </cell>
          <cell r="G23">
            <v>-5.0000000000000001E-4</v>
          </cell>
          <cell r="H23">
            <v>0</v>
          </cell>
          <cell r="I23">
            <v>0</v>
          </cell>
          <cell r="J23">
            <v>-5.0000000000000001E-4</v>
          </cell>
          <cell r="K23">
            <v>-8.9999999999999998E-4</v>
          </cell>
          <cell r="L23">
            <v>-1.4E-3</v>
          </cell>
          <cell r="M23" t="str">
            <v>Approved</v>
          </cell>
          <cell r="N23">
            <v>-1.4E-3</v>
          </cell>
          <cell r="O23" t="str">
            <v>005-49-3303  -DEmergency Boll Weevil Loans</v>
          </cell>
        </row>
        <row r="24">
          <cell r="A24" t="str">
            <v>005-60-1230  -DConsumer Oriented Operating Loans</v>
          </cell>
          <cell r="B24" t="str">
            <v>005-60-1230  -D</v>
          </cell>
          <cell r="C24" t="str">
            <v>Department of Agriculture</v>
          </cell>
          <cell r="D24" t="str">
            <v>Rural Electrification and Telecommunications Loans Program Accou</v>
          </cell>
          <cell r="E24" t="str">
            <v>Consumer Oriented Operating Loans</v>
          </cell>
          <cell r="F24" t="str">
            <v>D</v>
          </cell>
          <cell r="M24" t="str">
            <v>Approved</v>
          </cell>
          <cell r="N24">
            <v>0</v>
          </cell>
          <cell r="O24" t="str">
            <v>005-60-1230  -DConsumer Oriented Operating Loans</v>
          </cell>
        </row>
        <row r="25">
          <cell r="A25" t="str">
            <v>005-60-1230  -DElectric Hardship Loans</v>
          </cell>
          <cell r="B25" t="str">
            <v>005-60-1230  -D</v>
          </cell>
          <cell r="C25" t="str">
            <v>Department of Agriculture</v>
          </cell>
          <cell r="D25" t="str">
            <v>Rural Electrification and Telecommunications Loans Program Accou</v>
          </cell>
          <cell r="E25" t="str">
            <v>Electric Hardship Loans</v>
          </cell>
          <cell r="F25" t="str">
            <v>D</v>
          </cell>
          <cell r="G25">
            <v>-43.152799999999999</v>
          </cell>
          <cell r="H25">
            <v>28.349399999999999</v>
          </cell>
          <cell r="I25">
            <v>65.239199999999997</v>
          </cell>
          <cell r="J25">
            <v>-71.502200000000002</v>
          </cell>
          <cell r="K25">
            <v>-138.6131</v>
          </cell>
          <cell r="L25">
            <v>-116.52670000000001</v>
          </cell>
          <cell r="M25" t="str">
            <v>Approved</v>
          </cell>
          <cell r="N25">
            <v>-116.52670000000001</v>
          </cell>
          <cell r="O25" t="str">
            <v>005-60-1230  -DElectric Hardship Loans</v>
          </cell>
        </row>
        <row r="26">
          <cell r="A26" t="str">
            <v>005-60-1230  -DElectric Loan Modifications</v>
          </cell>
          <cell r="B26" t="str">
            <v>005-60-1230  -D</v>
          </cell>
          <cell r="C26" t="str">
            <v>Department of Agriculture</v>
          </cell>
          <cell r="D26" t="str">
            <v>Rural Electrification and Telecommunications Loans Program Accou</v>
          </cell>
          <cell r="E26" t="str">
            <v>Electric Loan Modifications</v>
          </cell>
          <cell r="F26" t="str">
            <v>D</v>
          </cell>
          <cell r="G26">
            <v>16546.386600000002</v>
          </cell>
          <cell r="H26">
            <v>19351.6158</v>
          </cell>
          <cell r="I26">
            <v>24864.484700000001</v>
          </cell>
          <cell r="J26">
            <v>-2805.2292000000002</v>
          </cell>
          <cell r="K26">
            <v>-1432.2032999999999</v>
          </cell>
          <cell r="L26">
            <v>39978.667999999998</v>
          </cell>
          <cell r="M26" t="str">
            <v>Approved</v>
          </cell>
          <cell r="N26">
            <v>39978.667999999998</v>
          </cell>
          <cell r="O26" t="str">
            <v>005-60-1230  -DElectric Loan Modifications</v>
          </cell>
        </row>
        <row r="27">
          <cell r="A27" t="str">
            <v>005-60-1230  -DFFB Electric Loans</v>
          </cell>
          <cell r="B27" t="str">
            <v>005-60-1230  -D</v>
          </cell>
          <cell r="C27" t="str">
            <v>Department of Agriculture</v>
          </cell>
          <cell r="D27" t="str">
            <v>Rural Electrification and Telecommunications Loans Program Accou</v>
          </cell>
          <cell r="E27" t="str">
            <v>FFB Electric Loans</v>
          </cell>
          <cell r="F27" t="str">
            <v>D</v>
          </cell>
          <cell r="G27">
            <v>85966.679199999999</v>
          </cell>
          <cell r="H27">
            <v>389460.6875</v>
          </cell>
          <cell r="I27">
            <v>44233.895199999999</v>
          </cell>
          <cell r="J27">
            <v>-303494.00829999999</v>
          </cell>
          <cell r="K27">
            <v>-385287.48109999998</v>
          </cell>
          <cell r="L27">
            <v>-255086.90669999999</v>
          </cell>
          <cell r="M27" t="str">
            <v>Approved</v>
          </cell>
          <cell r="N27">
            <v>-255086.90669999993</v>
          </cell>
          <cell r="O27" t="str">
            <v>005-60-1230  -DFFB Electric Loans</v>
          </cell>
        </row>
        <row r="28">
          <cell r="A28" t="str">
            <v>005-60-1230  -DFFB Guaranteed Underwriting</v>
          </cell>
          <cell r="B28" t="str">
            <v>005-60-1230  -D</v>
          </cell>
          <cell r="C28" t="str">
            <v>Department of Agriculture</v>
          </cell>
          <cell r="D28" t="str">
            <v>Rural Electrification and Telecommunications Loans Program Accou</v>
          </cell>
          <cell r="E28" t="str">
            <v>FFB Guaranteed Underwriting</v>
          </cell>
          <cell r="F28" t="str">
            <v>D</v>
          </cell>
          <cell r="G28">
            <v>-233713.58009999999</v>
          </cell>
          <cell r="H28">
            <v>17631.6607</v>
          </cell>
          <cell r="I28">
            <v>1334.6827000000001</v>
          </cell>
          <cell r="J28">
            <v>-251345.2408</v>
          </cell>
          <cell r="K28">
            <v>-145286.73759999999</v>
          </cell>
          <cell r="L28">
            <v>-377665.63500000001</v>
          </cell>
          <cell r="M28" t="str">
            <v>Approved</v>
          </cell>
          <cell r="N28">
            <v>-377665.63500000001</v>
          </cell>
          <cell r="O28" t="str">
            <v>005-60-1230  -DFFB Guaranteed Underwriting</v>
          </cell>
        </row>
        <row r="29">
          <cell r="A29" t="str">
            <v>005-60-1230  -DFFB Telecommunications Loans</v>
          </cell>
          <cell r="B29" t="str">
            <v>005-60-1230  -D</v>
          </cell>
          <cell r="C29" t="str">
            <v>Department of Agriculture</v>
          </cell>
          <cell r="D29" t="str">
            <v>Rural Electrification and Telecommunications Loans Program Accou</v>
          </cell>
          <cell r="E29" t="str">
            <v>FFB Telecommunications Loans</v>
          </cell>
          <cell r="F29" t="str">
            <v>D</v>
          </cell>
          <cell r="G29">
            <v>6499.6170000000002</v>
          </cell>
          <cell r="H29">
            <v>8035.8353999999999</v>
          </cell>
          <cell r="I29">
            <v>1255.0589</v>
          </cell>
          <cell r="J29">
            <v>-1536.2184</v>
          </cell>
          <cell r="K29">
            <v>-1715.5256999999999</v>
          </cell>
          <cell r="L29">
            <v>6039.1502</v>
          </cell>
          <cell r="M29" t="str">
            <v>Approved</v>
          </cell>
          <cell r="N29">
            <v>6039.1502</v>
          </cell>
          <cell r="O29" t="str">
            <v>005-60-1230  -DFFB Telecommunications Loans</v>
          </cell>
        </row>
        <row r="30">
          <cell r="A30" t="str">
            <v>005-60-1230  -DMunicipal Electric Loans</v>
          </cell>
          <cell r="B30" t="str">
            <v>005-60-1230  -D</v>
          </cell>
          <cell r="C30" t="str">
            <v>Department of Agriculture</v>
          </cell>
          <cell r="D30" t="str">
            <v>Rural Electrification and Telecommunications Loans Program Accou</v>
          </cell>
          <cell r="E30" t="str">
            <v>Municipal Electric Loans</v>
          </cell>
          <cell r="F30" t="str">
            <v>D</v>
          </cell>
          <cell r="G30">
            <v>22134.524000000001</v>
          </cell>
          <cell r="H30">
            <v>25502.667399999998</v>
          </cell>
          <cell r="I30">
            <v>9498.7531999999992</v>
          </cell>
          <cell r="J30">
            <v>-3368.1433999999999</v>
          </cell>
          <cell r="K30">
            <v>-17559.448400000001</v>
          </cell>
          <cell r="L30">
            <v>14073.828799999999</v>
          </cell>
          <cell r="M30" t="str">
            <v>Approved</v>
          </cell>
          <cell r="N30">
            <v>14073.828799999996</v>
          </cell>
          <cell r="O30" t="str">
            <v>005-60-1230  -DMunicipal Electric Loans</v>
          </cell>
        </row>
        <row r="31">
          <cell r="A31" t="str">
            <v>005-60-1230  -DRural Energy Savings Program</v>
          </cell>
          <cell r="B31" t="str">
            <v>005-60-1230  -D</v>
          </cell>
          <cell r="C31" t="str">
            <v>Department of Agriculture</v>
          </cell>
          <cell r="D31" t="str">
            <v>Rural Electrification and Telecommunications Loans Program Accou</v>
          </cell>
          <cell r="E31" t="str">
            <v>Rural Energy Savings Program</v>
          </cell>
          <cell r="F31" t="str">
            <v>D</v>
          </cell>
          <cell r="G31">
            <v>-100.0128</v>
          </cell>
          <cell r="H31">
            <v>0</v>
          </cell>
          <cell r="I31">
            <v>0</v>
          </cell>
          <cell r="J31">
            <v>-100.0128</v>
          </cell>
          <cell r="K31">
            <v>-22.869599999999998</v>
          </cell>
          <cell r="L31">
            <v>-122.8824</v>
          </cell>
          <cell r="M31" t="str">
            <v>Approved</v>
          </cell>
          <cell r="N31">
            <v>-122.88239999999999</v>
          </cell>
          <cell r="O31" t="str">
            <v>005-60-1230  -DRural Energy Savings Program</v>
          </cell>
        </row>
        <row r="32">
          <cell r="A32" t="str">
            <v>005-60-1230  -DTelecommunication Hardship Loans</v>
          </cell>
          <cell r="B32" t="str">
            <v>005-60-1230  -D</v>
          </cell>
          <cell r="C32" t="str">
            <v>Department of Agriculture</v>
          </cell>
          <cell r="D32" t="str">
            <v>Rural Electrification and Telecommunications Loans Program Accou</v>
          </cell>
          <cell r="E32" t="str">
            <v>Telecommunication Hardship Loans</v>
          </cell>
          <cell r="F32" t="str">
            <v>D</v>
          </cell>
          <cell r="G32">
            <v>7998.8013000000001</v>
          </cell>
          <cell r="H32">
            <v>8130.0234</v>
          </cell>
          <cell r="I32">
            <v>4349.9929000000002</v>
          </cell>
          <cell r="J32">
            <v>-131.22210000000001</v>
          </cell>
          <cell r="K32">
            <v>-331.3818</v>
          </cell>
          <cell r="L32">
            <v>12017.412399999999</v>
          </cell>
          <cell r="M32" t="str">
            <v>Approved</v>
          </cell>
          <cell r="N32">
            <v>12017.412399999999</v>
          </cell>
          <cell r="O32" t="str">
            <v>005-60-1230  -DTelecommunication Hardship Loans</v>
          </cell>
        </row>
        <row r="33">
          <cell r="A33" t="str">
            <v>005-60-1230  -DTreasury Electric Loans</v>
          </cell>
          <cell r="B33" t="str">
            <v>005-60-1230  -D</v>
          </cell>
          <cell r="C33" t="str">
            <v>Department of Agriculture</v>
          </cell>
          <cell r="D33" t="str">
            <v>Rural Electrification and Telecommunications Loans Program Accou</v>
          </cell>
          <cell r="E33" t="str">
            <v>Treasury Electric Loans</v>
          </cell>
          <cell r="F33" t="str">
            <v>D</v>
          </cell>
          <cell r="G33">
            <v>1961.2919999999999</v>
          </cell>
          <cell r="H33">
            <v>2035.3262999999999</v>
          </cell>
          <cell r="I33">
            <v>5594.5681000000004</v>
          </cell>
          <cell r="J33">
            <v>-74.034300000000002</v>
          </cell>
          <cell r="K33">
            <v>0</v>
          </cell>
          <cell r="L33">
            <v>7555.8600999999999</v>
          </cell>
          <cell r="M33" t="str">
            <v>Approved</v>
          </cell>
          <cell r="N33">
            <v>7555.8600999999999</v>
          </cell>
          <cell r="O33" t="str">
            <v>005-60-1230  -DTreasury Electric Loans</v>
          </cell>
        </row>
        <row r="34">
          <cell r="A34" t="str">
            <v>005-60-1230  -DTreasury Telecommunications Loans</v>
          </cell>
          <cell r="B34" t="str">
            <v>005-60-1230  -D</v>
          </cell>
          <cell r="C34" t="str">
            <v>Department of Agriculture</v>
          </cell>
          <cell r="D34" t="str">
            <v>Rural Electrification and Telecommunications Loans Program Accou</v>
          </cell>
          <cell r="E34" t="str">
            <v>Treasury Telecommunications Loans</v>
          </cell>
          <cell r="F34" t="str">
            <v>D</v>
          </cell>
          <cell r="G34">
            <v>14513.7269</v>
          </cell>
          <cell r="H34">
            <v>16152.648300000001</v>
          </cell>
          <cell r="I34">
            <v>3580.2606000000001</v>
          </cell>
          <cell r="J34">
            <v>-1638.9213999999999</v>
          </cell>
          <cell r="K34">
            <v>-1901.8492000000001</v>
          </cell>
          <cell r="L34">
            <v>16192.138300000001</v>
          </cell>
          <cell r="M34" t="str">
            <v>Approved</v>
          </cell>
          <cell r="N34">
            <v>16192.138300000002</v>
          </cell>
          <cell r="O34" t="str">
            <v>005-60-1230  -DTreasury Telecommunications Loans</v>
          </cell>
        </row>
        <row r="35">
          <cell r="A35" t="str">
            <v>005-60-1230  -GGuaranteed Electric</v>
          </cell>
          <cell r="B35" t="str">
            <v>005-60-1230  -G</v>
          </cell>
          <cell r="C35" t="str">
            <v>Department of Agriculture</v>
          </cell>
          <cell r="D35" t="str">
            <v>Rural Electrification and Telecommunications Loans Program Accou</v>
          </cell>
          <cell r="E35" t="str">
            <v>Guaranteed Electric</v>
          </cell>
          <cell r="F35" t="str">
            <v>G</v>
          </cell>
          <cell r="G35">
            <v>-2.9999999999999997E-4</v>
          </cell>
          <cell r="H35">
            <v>0</v>
          </cell>
          <cell r="I35">
            <v>0</v>
          </cell>
          <cell r="J35">
            <v>-2.9999999999999997E-4</v>
          </cell>
          <cell r="K35">
            <v>-5.9999999999999995E-4</v>
          </cell>
          <cell r="L35">
            <v>-8.9999999999999998E-4</v>
          </cell>
          <cell r="M35" t="str">
            <v>Approved</v>
          </cell>
          <cell r="N35">
            <v>-8.9999999999999998E-4</v>
          </cell>
          <cell r="O35" t="str">
            <v>005-60-1230  -GGuaranteed Electric</v>
          </cell>
        </row>
        <row r="36">
          <cell r="A36" t="str">
            <v>005-60-1231  -DRural Telephone Bank</v>
          </cell>
          <cell r="B36" t="str">
            <v>005-60-1231  -D</v>
          </cell>
          <cell r="C36" t="str">
            <v>Department of Agriculture</v>
          </cell>
          <cell r="D36" t="str">
            <v>Rural Telephone Bank Program Account</v>
          </cell>
          <cell r="E36" t="str">
            <v>Rural Telephone Bank</v>
          </cell>
          <cell r="F36" t="str">
            <v>D</v>
          </cell>
          <cell r="G36">
            <v>802.03240000000005</v>
          </cell>
          <cell r="H36">
            <v>875.37779999999998</v>
          </cell>
          <cell r="I36">
            <v>1667.5807</v>
          </cell>
          <cell r="J36">
            <v>-73.345399999999998</v>
          </cell>
          <cell r="K36">
            <v>-56.37</v>
          </cell>
          <cell r="L36">
            <v>2413.2431000000001</v>
          </cell>
          <cell r="M36" t="str">
            <v>Approved</v>
          </cell>
          <cell r="N36">
            <v>2413.2430999999997</v>
          </cell>
          <cell r="O36" t="str">
            <v>005-60-1231  -DRural Telephone Bank</v>
          </cell>
        </row>
        <row r="37">
          <cell r="A37" t="str">
            <v>005-60-1232  -DBroadband Treasury Rate Loans</v>
          </cell>
          <cell r="B37" t="str">
            <v>005-60-1232  -D</v>
          </cell>
          <cell r="C37" t="str">
            <v>Department of Agriculture</v>
          </cell>
          <cell r="D37" t="str">
            <v>Distance Learning, Telemedicine, and Broadband Program</v>
          </cell>
          <cell r="E37" t="str">
            <v>Broadband Treasury Rate Loans</v>
          </cell>
          <cell r="F37" t="str">
            <v>D</v>
          </cell>
          <cell r="G37">
            <v>11069.1126</v>
          </cell>
          <cell r="H37">
            <v>15226.3994</v>
          </cell>
          <cell r="I37">
            <v>5107.2228999999998</v>
          </cell>
          <cell r="J37">
            <v>-4157.2867999999999</v>
          </cell>
          <cell r="K37">
            <v>-2227.0315999999998</v>
          </cell>
          <cell r="L37">
            <v>13949.303900000001</v>
          </cell>
          <cell r="M37" t="str">
            <v>Approved</v>
          </cell>
          <cell r="N37">
            <v>13949.303899999999</v>
          </cell>
          <cell r="O37" t="str">
            <v>005-60-1232  -DBroadband Treasury Rate Loans</v>
          </cell>
        </row>
        <row r="38">
          <cell r="A38" t="str">
            <v>005-60-1232  -DReConnect Direct Loans</v>
          </cell>
          <cell r="B38" t="str">
            <v>005-60-1232  -D</v>
          </cell>
          <cell r="C38" t="str">
            <v>Department of Agriculture</v>
          </cell>
          <cell r="D38" t="str">
            <v>Distance Learning, Telemedicine, and Broadband Program</v>
          </cell>
          <cell r="E38" t="str">
            <v>ReConnect Direct Loans</v>
          </cell>
          <cell r="F38" t="str">
            <v>D</v>
          </cell>
          <cell r="G38">
            <v>-325.40809999999999</v>
          </cell>
          <cell r="H38">
            <v>0</v>
          </cell>
          <cell r="I38">
            <v>0</v>
          </cell>
          <cell r="J38">
            <v>-325.40809999999999</v>
          </cell>
          <cell r="K38">
            <v>-23.254000000000001</v>
          </cell>
          <cell r="L38">
            <v>-348.66210000000001</v>
          </cell>
          <cell r="M38" t="str">
            <v>Approved</v>
          </cell>
          <cell r="N38">
            <v>-348.66210000000001</v>
          </cell>
          <cell r="O38" t="str">
            <v>005-60-1232  -DReConnect Direct Loans</v>
          </cell>
        </row>
        <row r="39">
          <cell r="A39" t="str">
            <v>005-60-1232  -DReConnect Grant Assisted Loans</v>
          </cell>
          <cell r="B39" t="str">
            <v>005-60-1232  -D</v>
          </cell>
          <cell r="C39" t="str">
            <v>Department of Agriculture</v>
          </cell>
          <cell r="D39" t="str">
            <v>Distance Learning, Telemedicine, and Broadband Program</v>
          </cell>
          <cell r="E39" t="str">
            <v>ReConnect Grant Assisted Loans</v>
          </cell>
          <cell r="F39" t="str">
            <v>D</v>
          </cell>
          <cell r="G39">
            <v>-35.865900000000003</v>
          </cell>
          <cell r="H39">
            <v>0</v>
          </cell>
          <cell r="I39">
            <v>0</v>
          </cell>
          <cell r="J39">
            <v>-35.865900000000003</v>
          </cell>
          <cell r="K39">
            <v>-5.4992000000000001</v>
          </cell>
          <cell r="L39">
            <v>-41.365099999999998</v>
          </cell>
          <cell r="M39" t="str">
            <v>Approved</v>
          </cell>
          <cell r="N39">
            <v>-41.365100000000005</v>
          </cell>
          <cell r="O39" t="str">
            <v>005-60-1232  -DReConnect Grant Assisted Loans</v>
          </cell>
        </row>
        <row r="40">
          <cell r="A40" t="str">
            <v>005-60-1980  -DWater and Waste Disposal Loans</v>
          </cell>
          <cell r="B40" t="str">
            <v>005-60-1980  -D</v>
          </cell>
          <cell r="C40" t="str">
            <v>Department of Agriculture</v>
          </cell>
          <cell r="D40" t="str">
            <v>Rural Water and Waste Disposal Program Account</v>
          </cell>
          <cell r="E40" t="str">
            <v>Water and Waste Disposal Loans</v>
          </cell>
          <cell r="F40" t="str">
            <v>D</v>
          </cell>
          <cell r="G40">
            <v>90087.723599999998</v>
          </cell>
          <cell r="H40">
            <v>168326.35269999999</v>
          </cell>
          <cell r="I40">
            <v>137372.23850000001</v>
          </cell>
          <cell r="J40">
            <v>-78238.629100000006</v>
          </cell>
          <cell r="K40">
            <v>-2066.0023000000001</v>
          </cell>
          <cell r="L40">
            <v>225393.95980000001</v>
          </cell>
          <cell r="M40" t="str">
            <v>Approved</v>
          </cell>
          <cell r="N40">
            <v>225393.95980000001</v>
          </cell>
          <cell r="O40" t="str">
            <v>005-60-1980  -DWater and Waste Disposal Loans</v>
          </cell>
        </row>
        <row r="41">
          <cell r="A41" t="str">
            <v>005-60-1980  -DWater and Waste Zero</v>
          </cell>
          <cell r="B41" t="str">
            <v>005-60-1980  -D</v>
          </cell>
          <cell r="C41" t="str">
            <v>Department of Agriculture</v>
          </cell>
          <cell r="D41" t="str">
            <v>Rural Water and Waste Disposal Program Account</v>
          </cell>
          <cell r="E41" t="str">
            <v>Water and Waste Zero</v>
          </cell>
          <cell r="F41" t="str">
            <v>D</v>
          </cell>
          <cell r="M41" t="str">
            <v>Approved</v>
          </cell>
          <cell r="N41">
            <v>0</v>
          </cell>
          <cell r="O41" t="e">
            <v>#N/A</v>
          </cell>
        </row>
        <row r="42">
          <cell r="A42" t="str">
            <v>005-60-1980  -GWater and Waste Disposal Loan Guarantees</v>
          </cell>
          <cell r="B42" t="str">
            <v>005-60-1980  -G</v>
          </cell>
          <cell r="C42" t="str">
            <v>Department of Agriculture</v>
          </cell>
          <cell r="D42" t="str">
            <v>Rural Water and Waste Disposal Program Account</v>
          </cell>
          <cell r="E42" t="str">
            <v>Water and Waste Disposal Loan Guarantees</v>
          </cell>
          <cell r="F42" t="str">
            <v>G</v>
          </cell>
          <cell r="G42">
            <v>-128.70400000000001</v>
          </cell>
          <cell r="H42">
            <v>56.046500000000002</v>
          </cell>
          <cell r="I42">
            <v>8.9899999999999994E-2</v>
          </cell>
          <cell r="J42">
            <v>-184.75049999999999</v>
          </cell>
          <cell r="K42">
            <v>-29.501799999999999</v>
          </cell>
          <cell r="L42">
            <v>-158.11590000000001</v>
          </cell>
          <cell r="M42" t="str">
            <v>Approved</v>
          </cell>
          <cell r="N42">
            <v>-158.11589999999998</v>
          </cell>
          <cell r="O42" t="str">
            <v>005-60-1980  -GWater and Waste Disposal Loan Guarantees</v>
          </cell>
        </row>
        <row r="43">
          <cell r="A43" t="str">
            <v>005-63-1951  -DCommunity Facility Loans</v>
          </cell>
          <cell r="B43" t="str">
            <v>005-63-1951  -D</v>
          </cell>
          <cell r="C43" t="str">
            <v>Department of Agriculture</v>
          </cell>
          <cell r="D43" t="str">
            <v>Rural Community Facilities Program Account</v>
          </cell>
          <cell r="E43" t="str">
            <v>Community Facility Loans</v>
          </cell>
          <cell r="F43" t="str">
            <v>D</v>
          </cell>
          <cell r="G43">
            <v>76205.511199999994</v>
          </cell>
          <cell r="H43">
            <v>124196.4451</v>
          </cell>
          <cell r="I43">
            <v>40855.241199999997</v>
          </cell>
          <cell r="J43">
            <v>-47990.933900000004</v>
          </cell>
          <cell r="K43">
            <v>-2389.7687999999998</v>
          </cell>
          <cell r="L43">
            <v>114670.98360000001</v>
          </cell>
          <cell r="M43" t="str">
            <v>Approved</v>
          </cell>
          <cell r="N43">
            <v>114670.98359999999</v>
          </cell>
          <cell r="O43" t="str">
            <v>005-63-1951  -DCommunity Facility Loans</v>
          </cell>
        </row>
        <row r="44">
          <cell r="A44" t="str">
            <v>005-63-1951  -DCommunity Facility Relending</v>
          </cell>
          <cell r="B44" t="str">
            <v>005-63-1951  -D</v>
          </cell>
          <cell r="C44" t="str">
            <v>Department of Agriculture</v>
          </cell>
          <cell r="D44" t="str">
            <v>Rural Community Facilities Program Account</v>
          </cell>
          <cell r="E44" t="str">
            <v>Community Facility Relending</v>
          </cell>
          <cell r="F44" t="str">
            <v>D</v>
          </cell>
          <cell r="G44">
            <v>8916.3912</v>
          </cell>
          <cell r="H44">
            <v>8916.3912</v>
          </cell>
          <cell r="I44">
            <v>1717.7248999999999</v>
          </cell>
          <cell r="J44">
            <v>0</v>
          </cell>
          <cell r="K44">
            <v>0</v>
          </cell>
          <cell r="L44">
            <v>10634.116099999999</v>
          </cell>
          <cell r="M44" t="str">
            <v>Approved</v>
          </cell>
          <cell r="N44">
            <v>10634.116099999999</v>
          </cell>
          <cell r="O44" t="str">
            <v>005-63-1951  -DCommunity Facility Relending</v>
          </cell>
        </row>
        <row r="45">
          <cell r="A45" t="str">
            <v>005-63-1951  -GCommunity Facility Loan Guarantees</v>
          </cell>
          <cell r="B45" t="str">
            <v>005-63-1951  -G</v>
          </cell>
          <cell r="C45" t="str">
            <v>Department of Agriculture</v>
          </cell>
          <cell r="D45" t="str">
            <v>Rural Community Facilities Program Account</v>
          </cell>
          <cell r="E45" t="str">
            <v>Community Facility Loan Guarantees</v>
          </cell>
          <cell r="F45" t="str">
            <v>G</v>
          </cell>
          <cell r="G45">
            <v>-5498.7084999999997</v>
          </cell>
          <cell r="H45">
            <v>3270.5295000000001</v>
          </cell>
          <cell r="I45">
            <v>1265.4953</v>
          </cell>
          <cell r="J45">
            <v>-8769.2379999999994</v>
          </cell>
          <cell r="K45">
            <v>-1635.4481000000001</v>
          </cell>
          <cell r="L45">
            <v>-5868.6612999999998</v>
          </cell>
          <cell r="M45" t="str">
            <v>Approved</v>
          </cell>
          <cell r="N45">
            <v>-5868.6612999999998</v>
          </cell>
          <cell r="O45" t="str">
            <v>005-63-1951  -GCommunity Facility Loan Guarantees</v>
          </cell>
        </row>
        <row r="46">
          <cell r="A46" t="str">
            <v>005-63-2002  -DMultifamily Revitalization Zero</v>
          </cell>
          <cell r="B46" t="str">
            <v>005-63-2002  -D</v>
          </cell>
          <cell r="C46" t="str">
            <v>Department of Agriculture</v>
          </cell>
          <cell r="D46" t="str">
            <v>Multifamily Housing Revitalization Program Account</v>
          </cell>
          <cell r="E46" t="str">
            <v>Multifamily Revitalization Zero</v>
          </cell>
          <cell r="F46" t="str">
            <v>D</v>
          </cell>
          <cell r="G46">
            <v>52.413600000000002</v>
          </cell>
          <cell r="H46">
            <v>59.330199999999998</v>
          </cell>
          <cell r="I46">
            <v>14.098800000000001</v>
          </cell>
          <cell r="J46">
            <v>-6.9165999999999999</v>
          </cell>
          <cell r="K46">
            <v>-2.6073</v>
          </cell>
          <cell r="L46">
            <v>63.905099999999997</v>
          </cell>
          <cell r="M46" t="str">
            <v>Approved</v>
          </cell>
          <cell r="N46">
            <v>63.905099999999997</v>
          </cell>
          <cell r="O46" t="str">
            <v>005-63-2002  -DMultifamily Revitalization Zero</v>
          </cell>
        </row>
        <row r="47">
          <cell r="A47" t="str">
            <v>005-63-2002  -DSection 514 Multifamily Housing Revitalization Modifications</v>
          </cell>
          <cell r="B47" t="str">
            <v>005-63-2002  -D</v>
          </cell>
          <cell r="C47" t="str">
            <v>Department of Agriculture</v>
          </cell>
          <cell r="D47" t="str">
            <v>Multifamily Housing Revitalization Program Account</v>
          </cell>
          <cell r="E47" t="str">
            <v>Section 514 Multifamily Housing Revitalization Modifications</v>
          </cell>
          <cell r="F47" t="str">
            <v>D</v>
          </cell>
          <cell r="G47">
            <v>1.54E-2</v>
          </cell>
          <cell r="H47">
            <v>1.54E-2</v>
          </cell>
          <cell r="I47">
            <v>5.4000000000000003E-3</v>
          </cell>
          <cell r="J47">
            <v>0</v>
          </cell>
          <cell r="K47">
            <v>0</v>
          </cell>
          <cell r="L47">
            <v>2.0799999999999999E-2</v>
          </cell>
          <cell r="M47" t="str">
            <v>Approved</v>
          </cell>
          <cell r="N47">
            <v>2.0799999999999999E-2</v>
          </cell>
          <cell r="O47" t="str">
            <v>005-63-2002  -DSection 514 Multifamily Housing Revitalization Modifications</v>
          </cell>
        </row>
        <row r="48">
          <cell r="A48" t="str">
            <v>005-63-2002  -DSection 515 Multifamily Housing Revitalization Reamortizations</v>
          </cell>
          <cell r="B48" t="str">
            <v>005-63-2002  -D</v>
          </cell>
          <cell r="C48" t="str">
            <v>Department of Agriculture</v>
          </cell>
          <cell r="D48" t="str">
            <v>Multifamily Housing Revitalization Program Account</v>
          </cell>
          <cell r="E48" t="str">
            <v>Section 515 Multifamily Housing Revitalization Reamortizations</v>
          </cell>
          <cell r="F48" t="str">
            <v>D</v>
          </cell>
          <cell r="G48">
            <v>19.116199999999999</v>
          </cell>
          <cell r="H48">
            <v>19.116199999999999</v>
          </cell>
          <cell r="I48">
            <v>3.3349000000000002</v>
          </cell>
          <cell r="J48">
            <v>0</v>
          </cell>
          <cell r="K48">
            <v>0</v>
          </cell>
          <cell r="L48">
            <v>22.4511</v>
          </cell>
          <cell r="M48" t="str">
            <v>Approved</v>
          </cell>
          <cell r="N48">
            <v>22.4511</v>
          </cell>
          <cell r="O48" t="str">
            <v>005-63-2002  -DSection 515 Multifamily Housing Revitalization Reamortizations</v>
          </cell>
        </row>
        <row r="49">
          <cell r="A49" t="str">
            <v>005-63-2081  -DMultifamily Housing Credit Sales</v>
          </cell>
          <cell r="B49" t="str">
            <v>005-63-2081  -D</v>
          </cell>
          <cell r="C49" t="str">
            <v>Department of Agriculture</v>
          </cell>
          <cell r="D49" t="str">
            <v>Rural Housing Insurance Fund Program Account</v>
          </cell>
          <cell r="E49" t="str">
            <v>Multifamily Housing Credit Sales</v>
          </cell>
          <cell r="F49" t="str">
            <v>D</v>
          </cell>
          <cell r="G49">
            <v>-23.059899999999999</v>
          </cell>
          <cell r="H49">
            <v>18.088999999999999</v>
          </cell>
          <cell r="I49">
            <v>51.295099999999998</v>
          </cell>
          <cell r="J49">
            <v>-41.148899999999998</v>
          </cell>
          <cell r="K49">
            <v>-91.6584</v>
          </cell>
          <cell r="L49">
            <v>-63.423200000000001</v>
          </cell>
          <cell r="M49" t="str">
            <v>Approved</v>
          </cell>
          <cell r="N49">
            <v>-63.423200000000008</v>
          </cell>
          <cell r="O49" t="str">
            <v>005-63-2081  -DMultifamily Housing Credit Sales</v>
          </cell>
        </row>
        <row r="50">
          <cell r="A50" t="str">
            <v>005-63-2081  -DMultifamily Housing Relending Demo</v>
          </cell>
          <cell r="B50" t="str">
            <v>005-63-2081  -D</v>
          </cell>
          <cell r="C50" t="str">
            <v>Department of Agriculture</v>
          </cell>
          <cell r="D50" t="str">
            <v>Rural Housing Insurance Fund Program Account</v>
          </cell>
          <cell r="E50" t="str">
            <v>Multifamily Housing Relending Demo</v>
          </cell>
          <cell r="F50" t="str">
            <v>D</v>
          </cell>
          <cell r="G50">
            <v>318.48</v>
          </cell>
          <cell r="H50">
            <v>429.72</v>
          </cell>
          <cell r="I50">
            <v>233.47</v>
          </cell>
          <cell r="J50">
            <v>-111.24</v>
          </cell>
          <cell r="M50" t="str">
            <v>Approved</v>
          </cell>
          <cell r="N50">
            <v>551.95000000000005</v>
          </cell>
          <cell r="O50" t="str">
            <v>005-63-2081  -DMultifamily Housing Relending Demo</v>
          </cell>
        </row>
        <row r="51">
          <cell r="A51" t="str">
            <v>005-63-2081  -DMultifamily Housing Revitalization Seconds</v>
          </cell>
          <cell r="B51" t="str">
            <v>005-63-2081  -D</v>
          </cell>
          <cell r="C51" t="str">
            <v>Department of Agriculture</v>
          </cell>
          <cell r="D51" t="str">
            <v>Rural Housing Insurance Fund Program Account</v>
          </cell>
          <cell r="E51" t="str">
            <v>Multifamily Housing Revitalization Seconds</v>
          </cell>
          <cell r="F51" t="str">
            <v>D</v>
          </cell>
          <cell r="G51">
            <v>-2562.34</v>
          </cell>
          <cell r="H51">
            <v>29.42</v>
          </cell>
          <cell r="I51">
            <v>11.73</v>
          </cell>
          <cell r="J51">
            <v>-2591.7600000000002</v>
          </cell>
          <cell r="K51">
            <v>-338.43</v>
          </cell>
          <cell r="L51">
            <v>-2889.04</v>
          </cell>
          <cell r="M51" t="str">
            <v>Approved</v>
          </cell>
          <cell r="N51">
            <v>-2889.04</v>
          </cell>
          <cell r="O51" t="str">
            <v>005-63-2081  -DMultifamily Housing Revitalization Seconds</v>
          </cell>
        </row>
        <row r="52">
          <cell r="A52" t="str">
            <v>005-63-2081  -DMultifamily Housing Revitalization Zero</v>
          </cell>
          <cell r="B52" t="str">
            <v>005-63-2081  -D</v>
          </cell>
          <cell r="C52" t="str">
            <v>Department of Agriculture</v>
          </cell>
          <cell r="D52" t="str">
            <v>Rural Housing Insurance Fund Program Account</v>
          </cell>
          <cell r="E52" t="str">
            <v>Multifamily Housing Revitalization Zero</v>
          </cell>
          <cell r="F52" t="str">
            <v>D</v>
          </cell>
          <cell r="M52" t="str">
            <v>Approved</v>
          </cell>
          <cell r="N52">
            <v>0</v>
          </cell>
          <cell r="O52" t="str">
            <v>005-63-2081  -DMultifamily Housing Revitalization Zero</v>
          </cell>
        </row>
        <row r="53">
          <cell r="A53" t="str">
            <v>005-63-2081  -DNative American Single Family Relending Pilot</v>
          </cell>
          <cell r="B53" t="str">
            <v>005-63-2081  -D</v>
          </cell>
          <cell r="C53" t="str">
            <v>Department of Agriculture</v>
          </cell>
          <cell r="D53" t="str">
            <v>Rural Housing Insurance Fund Program Account</v>
          </cell>
          <cell r="E53" t="str">
            <v>Native American Single Family Relending Pilot</v>
          </cell>
          <cell r="F53" t="str">
            <v>D</v>
          </cell>
          <cell r="G53">
            <v>-142.50919999999999</v>
          </cell>
          <cell r="H53">
            <v>0</v>
          </cell>
          <cell r="I53">
            <v>0</v>
          </cell>
          <cell r="J53">
            <v>-142.50919999999999</v>
          </cell>
          <cell r="K53">
            <v>-18.8444</v>
          </cell>
          <cell r="L53">
            <v>-161.3536</v>
          </cell>
          <cell r="M53" t="str">
            <v>Approved</v>
          </cell>
          <cell r="N53">
            <v>-161.3536</v>
          </cell>
          <cell r="O53" t="str">
            <v>005-63-2081  -DNative American Single Family Relending Pilot</v>
          </cell>
        </row>
        <row r="54">
          <cell r="A54" t="str">
            <v>005-63-2081  -DSection 502 Manufactured Home Disaster Demo</v>
          </cell>
          <cell r="B54" t="str">
            <v>005-63-2081  -D</v>
          </cell>
          <cell r="C54" t="str">
            <v>Department of Agriculture</v>
          </cell>
          <cell r="D54" t="str">
            <v>Rural Housing Insurance Fund Program Account</v>
          </cell>
          <cell r="E54" t="str">
            <v>Section 502 Manufactured Home Disaster Demo</v>
          </cell>
          <cell r="F54" t="str">
            <v>D</v>
          </cell>
          <cell r="G54">
            <v>-7.2864000000000004</v>
          </cell>
          <cell r="H54">
            <v>5.7793999999999999</v>
          </cell>
          <cell r="I54">
            <v>8.0051000000000005</v>
          </cell>
          <cell r="J54">
            <v>-13.065799999999999</v>
          </cell>
          <cell r="K54">
            <v>-26.099499999999999</v>
          </cell>
          <cell r="L54">
            <v>-25.380800000000001</v>
          </cell>
          <cell r="M54" t="str">
            <v>Approved</v>
          </cell>
          <cell r="N54">
            <v>-25.380799999999997</v>
          </cell>
          <cell r="O54" t="str">
            <v>005-63-2081  -DSection 502 Manufactured Home Disaster Demo</v>
          </cell>
        </row>
        <row r="55">
          <cell r="A55" t="str">
            <v>005-63-2081  -DSection 502 Single Family Housing</v>
          </cell>
          <cell r="B55" t="str">
            <v>005-63-2081  -D</v>
          </cell>
          <cell r="C55" t="str">
            <v>Department of Agriculture</v>
          </cell>
          <cell r="D55" t="str">
            <v>Rural Housing Insurance Fund Program Account</v>
          </cell>
          <cell r="E55" t="str">
            <v>Section 502 Single Family Housing</v>
          </cell>
          <cell r="F55" t="str">
            <v>D</v>
          </cell>
          <cell r="G55">
            <v>-151504.96160000001</v>
          </cell>
          <cell r="H55">
            <v>16752.45</v>
          </cell>
          <cell r="I55">
            <v>10884.2966</v>
          </cell>
          <cell r="J55">
            <v>-168257.41159999999</v>
          </cell>
          <cell r="K55">
            <v>-37033.760600000001</v>
          </cell>
          <cell r="L55">
            <v>-177654.42559999999</v>
          </cell>
          <cell r="M55" t="str">
            <v>Approved</v>
          </cell>
          <cell r="N55">
            <v>-177654.42559999999</v>
          </cell>
          <cell r="O55" t="str">
            <v>005-63-2081  -DSection 502 Single Family Housing</v>
          </cell>
        </row>
        <row r="56">
          <cell r="A56" t="str">
            <v>005-63-2081  -DSection 504 Housing Repair</v>
          </cell>
          <cell r="B56" t="str">
            <v>005-63-2081  -D</v>
          </cell>
          <cell r="C56" t="str">
            <v>Department of Agriculture</v>
          </cell>
          <cell r="D56" t="str">
            <v>Rural Housing Insurance Fund Program Account</v>
          </cell>
          <cell r="E56" t="str">
            <v>Section 504 Housing Repair</v>
          </cell>
          <cell r="F56" t="str">
            <v>D</v>
          </cell>
          <cell r="G56">
            <v>-1902.6</v>
          </cell>
          <cell r="H56">
            <v>300.66000000000003</v>
          </cell>
          <cell r="I56">
            <v>336.77</v>
          </cell>
          <cell r="J56">
            <v>-2203.2600000000002</v>
          </cell>
          <cell r="K56">
            <v>-1000</v>
          </cell>
          <cell r="L56">
            <v>-2565.83</v>
          </cell>
          <cell r="M56" t="str">
            <v>Approved</v>
          </cell>
          <cell r="N56">
            <v>-2565.83</v>
          </cell>
          <cell r="O56" t="str">
            <v>005-63-2081  -DSection 504 Housing Repair</v>
          </cell>
        </row>
        <row r="57">
          <cell r="A57" t="str">
            <v>005-63-2081  -DSection 514 Farm Labor Housing</v>
          </cell>
          <cell r="B57" t="str">
            <v>005-63-2081  -D</v>
          </cell>
          <cell r="C57" t="str">
            <v>Department of Agriculture</v>
          </cell>
          <cell r="D57" t="str">
            <v>Rural Housing Insurance Fund Program Account</v>
          </cell>
          <cell r="E57" t="str">
            <v>Section 514 Farm Labor Housing</v>
          </cell>
          <cell r="F57" t="str">
            <v>D</v>
          </cell>
          <cell r="G57">
            <v>-2255.2954</v>
          </cell>
          <cell r="H57">
            <v>36.772300000000001</v>
          </cell>
          <cell r="I57">
            <v>45.545499999999997</v>
          </cell>
          <cell r="J57">
            <v>-2292.0677000000001</v>
          </cell>
          <cell r="K57">
            <v>-743.15099999999995</v>
          </cell>
          <cell r="L57">
            <v>-2952.9009000000001</v>
          </cell>
          <cell r="M57" t="str">
            <v>Approved</v>
          </cell>
          <cell r="N57">
            <v>-2952.9009000000001</v>
          </cell>
          <cell r="O57" t="str">
            <v>005-63-2081  -DSection 514 Farm Labor Housing</v>
          </cell>
        </row>
        <row r="58">
          <cell r="A58" t="str">
            <v>005-63-2081  -DSection 514 Multifamily Housing Revitalization Modifications</v>
          </cell>
          <cell r="B58" t="str">
            <v>005-63-2081  -D</v>
          </cell>
          <cell r="C58" t="str">
            <v>Department of Agriculture</v>
          </cell>
          <cell r="D58" t="str">
            <v>Rural Housing Insurance Fund Program Account</v>
          </cell>
          <cell r="E58" t="str">
            <v>Section 514 Multifamily Housing Revitalization Modifications</v>
          </cell>
          <cell r="F58" t="str">
            <v>D</v>
          </cell>
          <cell r="M58" t="str">
            <v>Agency/OMB Collaboration</v>
          </cell>
          <cell r="N58">
            <v>0</v>
          </cell>
          <cell r="O58" t="e">
            <v>#N/A</v>
          </cell>
        </row>
        <row r="59">
          <cell r="A59" t="str">
            <v>005-63-2081  -DSection 515 Multifamily Housing</v>
          </cell>
          <cell r="B59" t="str">
            <v>005-63-2081  -D</v>
          </cell>
          <cell r="C59" t="str">
            <v>Department of Agriculture</v>
          </cell>
          <cell r="D59" t="str">
            <v>Rural Housing Insurance Fund Program Account</v>
          </cell>
          <cell r="E59" t="str">
            <v>Section 515 Multifamily Housing</v>
          </cell>
          <cell r="F59" t="str">
            <v>D</v>
          </cell>
          <cell r="G59">
            <v>-1057.796</v>
          </cell>
          <cell r="H59">
            <v>1942.9027000000001</v>
          </cell>
          <cell r="I59">
            <v>122.75839999999999</v>
          </cell>
          <cell r="J59">
            <v>-3000.6986999999999</v>
          </cell>
          <cell r="K59">
            <v>-7717.1049999999996</v>
          </cell>
          <cell r="L59">
            <v>-8652.1425999999992</v>
          </cell>
          <cell r="M59" t="str">
            <v>Approved</v>
          </cell>
          <cell r="N59">
            <v>-8652.1425999999992</v>
          </cell>
          <cell r="O59" t="str">
            <v>005-63-2081  -DSection 515 Multifamily Housing</v>
          </cell>
        </row>
        <row r="60">
          <cell r="A60" t="str">
            <v>005-63-2081  -DSection 515 Multifamily Housing Revitalization Deferrals</v>
          </cell>
          <cell r="B60" t="str">
            <v>005-63-2081  -D</v>
          </cell>
          <cell r="C60" t="str">
            <v>Department of Agriculture</v>
          </cell>
          <cell r="D60" t="str">
            <v>Rural Housing Insurance Fund Program Account</v>
          </cell>
          <cell r="E60" t="str">
            <v>Section 515 Multifamily Housing Revitalization Deferrals</v>
          </cell>
          <cell r="F60" t="str">
            <v>D</v>
          </cell>
          <cell r="M60" t="str">
            <v>Approved</v>
          </cell>
          <cell r="N60">
            <v>0</v>
          </cell>
          <cell r="O60" t="str">
            <v>005-63-2081  -DSection 515 Multifamily Housing Revitalization Deferrals</v>
          </cell>
        </row>
        <row r="61">
          <cell r="A61" t="str">
            <v>005-63-2081  -DSection 515 Multifamily Housing Revitalization Deferrals</v>
          </cell>
          <cell r="B61" t="str">
            <v>005-63-2081  -D</v>
          </cell>
          <cell r="C61" t="str">
            <v>Department of Agriculture</v>
          </cell>
          <cell r="D61" t="str">
            <v>Rural Housing Insurance Fund Program Account</v>
          </cell>
          <cell r="E61" t="str">
            <v>Section 515 Multifamily Housing Revitalization Deferrals</v>
          </cell>
          <cell r="F61" t="str">
            <v>D</v>
          </cell>
          <cell r="G61">
            <v>-4054.96</v>
          </cell>
          <cell r="H61">
            <v>668.58</v>
          </cell>
          <cell r="I61">
            <v>567.54</v>
          </cell>
          <cell r="J61">
            <v>-4723.54</v>
          </cell>
          <cell r="K61">
            <v>-487.42</v>
          </cell>
          <cell r="L61">
            <v>-3974.84</v>
          </cell>
          <cell r="M61" t="str">
            <v>Approved</v>
          </cell>
          <cell r="N61">
            <v>-3974.84</v>
          </cell>
          <cell r="O61" t="str">
            <v>005-63-2081  -DSection 515 Multifamily Housing Revitalization Deferrals</v>
          </cell>
        </row>
        <row r="62">
          <cell r="A62" t="str">
            <v>005-63-2081  -DSection 515 Multifamily Housing Revitalization Reamortizations</v>
          </cell>
          <cell r="B62" t="str">
            <v>005-63-2081  -D</v>
          </cell>
          <cell r="C62" t="str">
            <v>Department of Agriculture</v>
          </cell>
          <cell r="D62" t="str">
            <v>Rural Housing Insurance Fund Program Account</v>
          </cell>
          <cell r="E62" t="str">
            <v>Section 515 Multifamily Housing Revitalization Reamortizations</v>
          </cell>
          <cell r="F62" t="str">
            <v>D</v>
          </cell>
          <cell r="M62" t="str">
            <v>Agency/OMB Collaboration</v>
          </cell>
          <cell r="N62">
            <v>0</v>
          </cell>
          <cell r="O62" t="str">
            <v>005-63-2081  -DSection 515 Multifamily Housing Revitalization Reamortizations</v>
          </cell>
        </row>
        <row r="63">
          <cell r="A63" t="str">
            <v>005-63-2081  -DSection 523 Self-Help Housing</v>
          </cell>
          <cell r="B63" t="str">
            <v>005-63-2081  -D</v>
          </cell>
          <cell r="C63" t="str">
            <v>Department of Agriculture</v>
          </cell>
          <cell r="D63" t="str">
            <v>Rural Housing Insurance Fund Program Account</v>
          </cell>
          <cell r="E63" t="str">
            <v>Section 523 Self-Help Housing</v>
          </cell>
          <cell r="F63" t="str">
            <v>D</v>
          </cell>
          <cell r="M63" t="str">
            <v>Approved</v>
          </cell>
          <cell r="N63">
            <v>0</v>
          </cell>
          <cell r="O63" t="str">
            <v>005-63-2081  -DSection 523 Self-Help Housing</v>
          </cell>
        </row>
        <row r="64">
          <cell r="A64" t="str">
            <v>005-63-2081  -DSection 524 Site Development</v>
          </cell>
          <cell r="B64" t="str">
            <v>005-63-2081  -D</v>
          </cell>
          <cell r="C64" t="str">
            <v>Department of Agriculture</v>
          </cell>
          <cell r="D64" t="str">
            <v>Rural Housing Insurance Fund Program Account</v>
          </cell>
          <cell r="E64" t="str">
            <v>Section 524 Site Development</v>
          </cell>
          <cell r="F64" t="str">
            <v>D</v>
          </cell>
          <cell r="G64">
            <v>-1000</v>
          </cell>
          <cell r="H64">
            <v>0</v>
          </cell>
          <cell r="I64">
            <v>0</v>
          </cell>
          <cell r="J64">
            <v>-1000</v>
          </cell>
          <cell r="K64">
            <v>-66.148700000000005</v>
          </cell>
          <cell r="L64">
            <v>-1066.1487</v>
          </cell>
          <cell r="M64" t="str">
            <v>Approved</v>
          </cell>
          <cell r="N64">
            <v>-1066.1487</v>
          </cell>
          <cell r="O64" t="str">
            <v>005-63-2081  -DSection 524 Site Development</v>
          </cell>
        </row>
        <row r="65">
          <cell r="A65" t="str">
            <v>005-63-2081  -DSingle Family Housing Credit Sales</v>
          </cell>
          <cell r="B65" t="str">
            <v>005-63-2081  -D</v>
          </cell>
          <cell r="C65" t="str">
            <v>Department of Agriculture</v>
          </cell>
          <cell r="D65" t="str">
            <v>Rural Housing Insurance Fund Program Account</v>
          </cell>
          <cell r="E65" t="str">
            <v>Single Family Housing Credit Sales</v>
          </cell>
          <cell r="F65" t="str">
            <v>D</v>
          </cell>
          <cell r="G65">
            <v>934.80909999999994</v>
          </cell>
          <cell r="H65">
            <v>1256.143</v>
          </cell>
          <cell r="I65">
            <v>122.3597</v>
          </cell>
          <cell r="J65">
            <v>-321.33390000000003</v>
          </cell>
          <cell r="K65">
            <v>-1792.6675</v>
          </cell>
          <cell r="L65">
            <v>-735.49869999999999</v>
          </cell>
          <cell r="M65" t="str">
            <v>Approved</v>
          </cell>
          <cell r="N65">
            <v>-735.4987000000001</v>
          </cell>
          <cell r="O65" t="str">
            <v>005-63-2081  -DSingle Family Housing Credit Sales</v>
          </cell>
        </row>
        <row r="66">
          <cell r="A66" t="str">
            <v>005-63-2081  -GGuaranteed 502 Single Family Housing</v>
          </cell>
          <cell r="B66" t="str">
            <v>005-63-2081  -G</v>
          </cell>
          <cell r="C66" t="str">
            <v>Department of Agriculture</v>
          </cell>
          <cell r="D66" t="str">
            <v>Rural Housing Insurance Fund Program Account</v>
          </cell>
          <cell r="E66" t="str">
            <v>Guaranteed 502 Single Family Housing</v>
          </cell>
          <cell r="F66" t="str">
            <v>G</v>
          </cell>
          <cell r="G66">
            <v>-1593585.4180000001</v>
          </cell>
          <cell r="H66">
            <v>0</v>
          </cell>
          <cell r="I66">
            <v>0</v>
          </cell>
          <cell r="J66">
            <v>-1593585.4180000001</v>
          </cell>
          <cell r="K66">
            <v>-109318.819</v>
          </cell>
          <cell r="L66">
            <v>-1702904.237</v>
          </cell>
          <cell r="M66" t="str">
            <v>Approved</v>
          </cell>
          <cell r="N66">
            <v>-1702904.237</v>
          </cell>
          <cell r="O66" t="str">
            <v>005-63-2081  -GGuaranteed 502 Single Family Housing</v>
          </cell>
        </row>
        <row r="67">
          <cell r="A67" t="str">
            <v>005-63-2081  -GGuaranteed 502 Single Family Housing (Legislative Proposal)</v>
          </cell>
          <cell r="B67" t="str">
            <v>005-63-2081  -G</v>
          </cell>
          <cell r="C67" t="str">
            <v>Department of Agriculture</v>
          </cell>
          <cell r="D67" t="str">
            <v>Rural Housing Insurance Fund Program Account</v>
          </cell>
          <cell r="E67" t="str">
            <v>Guaranteed 502 Single Family Housing (Legislative Proposal)</v>
          </cell>
          <cell r="F67" t="str">
            <v>G</v>
          </cell>
          <cell r="M67" t="str">
            <v>Approved</v>
          </cell>
          <cell r="N67">
            <v>0</v>
          </cell>
          <cell r="O67" t="str">
            <v>005-63-2081  -GGuaranteed 502 Single Family Housing (Legislative Proposal)</v>
          </cell>
        </row>
        <row r="68">
          <cell r="A68" t="str">
            <v>005-63-2081  -GGuaranteed 502 Single Family Housing, Purchase</v>
          </cell>
          <cell r="B68" t="str">
            <v>005-63-2081  -G</v>
          </cell>
          <cell r="C68" t="str">
            <v>Department of Agriculture</v>
          </cell>
          <cell r="D68" t="str">
            <v>Rural Housing Insurance Fund Program Account</v>
          </cell>
          <cell r="E68" t="str">
            <v>Guaranteed 502 Single Family Housing, Purchase</v>
          </cell>
          <cell r="F68" t="str">
            <v>G</v>
          </cell>
          <cell r="G68">
            <v>-106231.3524</v>
          </cell>
          <cell r="H68">
            <v>0</v>
          </cell>
          <cell r="I68">
            <v>0</v>
          </cell>
          <cell r="J68">
            <v>-106231.3524</v>
          </cell>
          <cell r="K68">
            <v>-58835.522400000002</v>
          </cell>
          <cell r="L68">
            <v>-165066.87479999999</v>
          </cell>
          <cell r="M68" t="str">
            <v>Approved</v>
          </cell>
          <cell r="N68">
            <v>-165066.87479999999</v>
          </cell>
          <cell r="O68" t="str">
            <v>005-63-2081  -GGuaranteed 502 Single Family Housing, Purchase</v>
          </cell>
        </row>
        <row r="69">
          <cell r="A69" t="str">
            <v>005-63-2081  -GGuaranteed 502, Refinance</v>
          </cell>
          <cell r="B69" t="str">
            <v>005-63-2081  -G</v>
          </cell>
          <cell r="C69" t="str">
            <v>Department of Agriculture</v>
          </cell>
          <cell r="D69" t="str">
            <v>Rural Housing Insurance Fund Program Account</v>
          </cell>
          <cell r="E69" t="str">
            <v>Guaranteed 502, Refinance</v>
          </cell>
          <cell r="F69" t="str">
            <v>G</v>
          </cell>
          <cell r="G69">
            <v>-2280.7446</v>
          </cell>
          <cell r="H69">
            <v>0</v>
          </cell>
          <cell r="I69">
            <v>0</v>
          </cell>
          <cell r="J69">
            <v>-2280.7446</v>
          </cell>
          <cell r="K69">
            <v>-978.40650000000005</v>
          </cell>
          <cell r="L69">
            <v>-3259.1511</v>
          </cell>
          <cell r="M69" t="str">
            <v>Approved</v>
          </cell>
          <cell r="N69">
            <v>-3259.1511</v>
          </cell>
          <cell r="O69" t="str">
            <v>005-63-2081  -GGuaranteed 502, Refinance</v>
          </cell>
        </row>
        <row r="70">
          <cell r="A70" t="str">
            <v>005-63-2081  -GGuaranteed 538 Multifamily Housing</v>
          </cell>
          <cell r="B70" t="str">
            <v>005-63-2081  -G</v>
          </cell>
          <cell r="C70" t="str">
            <v>Department of Agriculture</v>
          </cell>
          <cell r="D70" t="str">
            <v>Rural Housing Insurance Fund Program Account</v>
          </cell>
          <cell r="E70" t="str">
            <v>Guaranteed 538 Multifamily Housing</v>
          </cell>
          <cell r="F70" t="str">
            <v>G</v>
          </cell>
          <cell r="G70">
            <v>-8149.8236999999999</v>
          </cell>
          <cell r="H70">
            <v>767.77350000000001</v>
          </cell>
          <cell r="I70">
            <v>313.43029999999999</v>
          </cell>
          <cell r="J70">
            <v>-8917.5972000000002</v>
          </cell>
          <cell r="K70">
            <v>-2271.6559000000002</v>
          </cell>
          <cell r="L70">
            <v>-10108.049300000001</v>
          </cell>
          <cell r="M70" t="str">
            <v>Approved</v>
          </cell>
          <cell r="N70">
            <v>-10108.049300000001</v>
          </cell>
          <cell r="O70" t="str">
            <v>005-63-2081  -GGuaranteed 538 Multifamily Housing</v>
          </cell>
        </row>
        <row r="71">
          <cell r="A71" t="str">
            <v>005-63-2081  -GGuaranteed 538 Tornado Supplemental</v>
          </cell>
          <cell r="B71" t="str">
            <v>005-63-2081  -G</v>
          </cell>
          <cell r="C71" t="str">
            <v>Department of Agriculture</v>
          </cell>
          <cell r="D71" t="str">
            <v>Rural Housing Insurance Fund Program Account</v>
          </cell>
          <cell r="E71" t="str">
            <v>Guaranteed 538 Tornado Supplemental</v>
          </cell>
          <cell r="F71" t="str">
            <v>G</v>
          </cell>
          <cell r="M71" t="str">
            <v>Approved</v>
          </cell>
          <cell r="N71">
            <v>0</v>
          </cell>
          <cell r="O71" t="str">
            <v>005-63-2081  -GGuaranteed 538 Tornado Supplemental</v>
          </cell>
        </row>
        <row r="72">
          <cell r="A72" t="str">
            <v>005-65-1902  -DBusiness and Industry Loans</v>
          </cell>
          <cell r="B72" t="str">
            <v>005-65-1902  -D</v>
          </cell>
          <cell r="C72" t="str">
            <v>Department of Agriculture</v>
          </cell>
          <cell r="D72" t="str">
            <v>Rural Business Program Account</v>
          </cell>
          <cell r="E72" t="str">
            <v>Business and Industry Loans</v>
          </cell>
          <cell r="F72" t="str">
            <v>D</v>
          </cell>
          <cell r="G72">
            <v>-386.20339999999999</v>
          </cell>
          <cell r="H72">
            <v>4.36E-2</v>
          </cell>
          <cell r="I72">
            <v>0.11899999999999999</v>
          </cell>
          <cell r="J72">
            <v>-386.24700000000001</v>
          </cell>
          <cell r="K72">
            <v>-921.50739999999996</v>
          </cell>
          <cell r="L72">
            <v>-1307.5917999999999</v>
          </cell>
          <cell r="M72" t="str">
            <v>Approved</v>
          </cell>
          <cell r="N72">
            <v>-1307.5917999999999</v>
          </cell>
          <cell r="O72" t="str">
            <v>005-65-1902  -DBusiness and Industry Loans</v>
          </cell>
        </row>
        <row r="73">
          <cell r="A73" t="str">
            <v>005-65-1902  -GBusiness and Industry CARES Act</v>
          </cell>
          <cell r="B73" t="str">
            <v>005-65-1902  -G</v>
          </cell>
          <cell r="C73" t="str">
            <v>Department of Agriculture</v>
          </cell>
          <cell r="D73" t="str">
            <v>Rural Business Program Account</v>
          </cell>
          <cell r="E73" t="str">
            <v>Business and Industry CARES Act</v>
          </cell>
          <cell r="F73" t="str">
            <v>G</v>
          </cell>
          <cell r="G73">
            <v>7566.4241000000002</v>
          </cell>
          <cell r="H73">
            <v>7566.4241000000002</v>
          </cell>
          <cell r="I73">
            <v>50.076700000000002</v>
          </cell>
          <cell r="J73">
            <v>0</v>
          </cell>
          <cell r="K73">
            <v>0</v>
          </cell>
          <cell r="L73">
            <v>7616.5007999999998</v>
          </cell>
          <cell r="M73" t="str">
            <v>Approved</v>
          </cell>
          <cell r="N73">
            <v>7616.5007999999998</v>
          </cell>
          <cell r="O73" t="str">
            <v>005-65-1902  -GBusiness and Industry CARES Act</v>
          </cell>
        </row>
        <row r="74">
          <cell r="A74" t="str">
            <v>005-65-1902  -GBusiness and Industry Emergency Supplemental Loan Guarantees</v>
          </cell>
          <cell r="B74" t="str">
            <v>005-65-1902  -G</v>
          </cell>
          <cell r="C74" t="str">
            <v>Department of Agriculture</v>
          </cell>
          <cell r="D74" t="str">
            <v>Rural Business Program Account</v>
          </cell>
          <cell r="E74" t="str">
            <v>Business and Industry Emergency Supplemental Loan Guarantees</v>
          </cell>
          <cell r="F74" t="str">
            <v>G</v>
          </cell>
          <cell r="G74">
            <v>2333.9668999999999</v>
          </cell>
          <cell r="H74">
            <v>2925.9105</v>
          </cell>
          <cell r="I74">
            <v>1220.7662</v>
          </cell>
          <cell r="J74">
            <v>-591.94359999999995</v>
          </cell>
          <cell r="K74">
            <v>-96.894499999999994</v>
          </cell>
          <cell r="L74">
            <v>3457.8386</v>
          </cell>
          <cell r="M74" t="str">
            <v>Approved</v>
          </cell>
          <cell r="N74">
            <v>3457.8386</v>
          </cell>
          <cell r="O74" t="str">
            <v>005-65-1902  -GBusiness and Industry Emergency Supplemental Loan Guarantees</v>
          </cell>
        </row>
        <row r="75">
          <cell r="A75" t="str">
            <v>005-65-1902  -GBusiness and Industry Loan Guarantees</v>
          </cell>
          <cell r="B75" t="str">
            <v>005-65-1902  -G</v>
          </cell>
          <cell r="C75" t="str">
            <v>Department of Agriculture</v>
          </cell>
          <cell r="D75" t="str">
            <v>Rural Business Program Account</v>
          </cell>
          <cell r="E75" t="str">
            <v>Business and Industry Loan Guarantees</v>
          </cell>
          <cell r="F75" t="str">
            <v>G</v>
          </cell>
          <cell r="G75">
            <v>-29496.673299999999</v>
          </cell>
          <cell r="H75">
            <v>30181.4643</v>
          </cell>
          <cell r="I75">
            <v>5124.4170999999997</v>
          </cell>
          <cell r="J75">
            <v>-59678.137600000002</v>
          </cell>
          <cell r="K75">
            <v>-7617.5733</v>
          </cell>
          <cell r="L75">
            <v>-31989.8295</v>
          </cell>
          <cell r="M75" t="str">
            <v>Approved</v>
          </cell>
          <cell r="N75">
            <v>-31989.829500000003</v>
          </cell>
          <cell r="O75" t="str">
            <v>005-65-1902  -GBusiness and Industry Loan Guarantees</v>
          </cell>
        </row>
        <row r="76">
          <cell r="A76" t="str">
            <v>005-65-1902  -GGuaranteed Business and Industry Loans - ARRA</v>
          </cell>
          <cell r="B76" t="str">
            <v>005-65-1902  -G</v>
          </cell>
          <cell r="C76" t="str">
            <v>Department of Agriculture</v>
          </cell>
          <cell r="D76" t="str">
            <v>Rural Business Program Account</v>
          </cell>
          <cell r="E76" t="str">
            <v>Guaranteed Business and Industry Loans - ARRA</v>
          </cell>
          <cell r="F76" t="str">
            <v>G</v>
          </cell>
          <cell r="G76">
            <v>-2115.0612999999998</v>
          </cell>
          <cell r="H76">
            <v>0</v>
          </cell>
          <cell r="I76">
            <v>0</v>
          </cell>
          <cell r="J76">
            <v>-2115.0612999999998</v>
          </cell>
          <cell r="K76">
            <v>-629.30280000000005</v>
          </cell>
          <cell r="L76">
            <v>-2744.3640999999998</v>
          </cell>
          <cell r="M76" t="str">
            <v>Approved</v>
          </cell>
          <cell r="N76">
            <v>-2744.3640999999998</v>
          </cell>
          <cell r="O76" t="str">
            <v>005-65-1902  -GGuaranteed Business and Industry Loans - ARRA</v>
          </cell>
        </row>
        <row r="77">
          <cell r="A77" t="str">
            <v>005-65-1902  -GNorth American Development Bank Loan Guarantees</v>
          </cell>
          <cell r="B77" t="str">
            <v>005-65-1902  -G</v>
          </cell>
          <cell r="C77" t="str">
            <v>Department of Agriculture</v>
          </cell>
          <cell r="D77" t="str">
            <v>Rural Business Program Account</v>
          </cell>
          <cell r="E77" t="str">
            <v>North American Development Bank Loan Guarantees</v>
          </cell>
          <cell r="F77" t="str">
            <v>G</v>
          </cell>
          <cell r="G77">
            <v>-6.3177000000000003</v>
          </cell>
          <cell r="H77">
            <v>1E-4</v>
          </cell>
          <cell r="I77">
            <v>5.0000000000000001E-4</v>
          </cell>
          <cell r="J77">
            <v>-6.3178000000000001</v>
          </cell>
          <cell r="K77">
            <v>-4.1764999999999999</v>
          </cell>
          <cell r="L77">
            <v>-10.4937</v>
          </cell>
          <cell r="M77" t="str">
            <v>Approved</v>
          </cell>
          <cell r="N77">
            <v>-10.4937</v>
          </cell>
          <cell r="O77" t="str">
            <v>005-65-1902  -GNorth American Development Bank Loan Guarantees</v>
          </cell>
        </row>
        <row r="78">
          <cell r="A78" t="str">
            <v>005-65-1907  -GRural Business Investment Program</v>
          </cell>
          <cell r="B78" t="str">
            <v>005-65-1907  -G</v>
          </cell>
          <cell r="C78" t="str">
            <v>Department of Agriculture</v>
          </cell>
          <cell r="D78" t="str">
            <v>Rural Business Investment Program Account</v>
          </cell>
          <cell r="E78" t="str">
            <v>Rural Business Investment Program</v>
          </cell>
          <cell r="F78" t="str">
            <v>G</v>
          </cell>
          <cell r="G78">
            <v>3.0629</v>
          </cell>
          <cell r="H78">
            <v>3.0629</v>
          </cell>
          <cell r="I78">
            <v>0</v>
          </cell>
          <cell r="J78">
            <v>0</v>
          </cell>
          <cell r="K78">
            <v>-20.844000000000001</v>
          </cell>
          <cell r="L78">
            <v>-17.781099999999999</v>
          </cell>
          <cell r="M78" t="str">
            <v>Approved</v>
          </cell>
          <cell r="N78">
            <v>-17.781100000000002</v>
          </cell>
          <cell r="O78" t="str">
            <v>005-65-1907  -GRural Business Investment Program</v>
          </cell>
        </row>
        <row r="79">
          <cell r="A79" t="str">
            <v>005-65-1908  -GRenewable Energy Loan Guarantees</v>
          </cell>
          <cell r="B79" t="str">
            <v>005-65-1908  -G</v>
          </cell>
          <cell r="C79" t="str">
            <v>Department of Agriculture</v>
          </cell>
          <cell r="D79" t="str">
            <v>Rural Energy for America Program</v>
          </cell>
          <cell r="E79" t="str">
            <v>Renewable Energy Loan Guarantees</v>
          </cell>
          <cell r="F79" t="str">
            <v>G</v>
          </cell>
          <cell r="G79">
            <v>-18260.561000000002</v>
          </cell>
          <cell r="H79">
            <v>12.796799999999999</v>
          </cell>
          <cell r="I79">
            <v>3.5118</v>
          </cell>
          <cell r="J79">
            <v>-18273.357800000002</v>
          </cell>
          <cell r="K79">
            <v>-1624.7765999999999</v>
          </cell>
          <cell r="L79">
            <v>-19881.825799999999</v>
          </cell>
          <cell r="M79" t="str">
            <v>Approved</v>
          </cell>
          <cell r="N79">
            <v>-19881.825800000002</v>
          </cell>
          <cell r="O79" t="str">
            <v>005-65-1908  -GRenewable Energy Loan Guarantees</v>
          </cell>
        </row>
        <row r="80">
          <cell r="A80" t="str">
            <v>005-65-1955  -DRural Microenterprise Direct Loans</v>
          </cell>
          <cell r="B80" t="str">
            <v>005-65-1955  -D</v>
          </cell>
          <cell r="C80" t="str">
            <v>Department of Agriculture</v>
          </cell>
          <cell r="D80" t="str">
            <v>Rural Microentrepreneur Assistance Program</v>
          </cell>
          <cell r="E80" t="str">
            <v>Rural Microenterprise Direct Loans</v>
          </cell>
          <cell r="F80" t="str">
            <v>D</v>
          </cell>
          <cell r="G80">
            <v>83.255700000000004</v>
          </cell>
          <cell r="H80">
            <v>217.34110000000001</v>
          </cell>
          <cell r="I80">
            <v>24.780999999999999</v>
          </cell>
          <cell r="J80">
            <v>-134.08539999999999</v>
          </cell>
          <cell r="K80">
            <v>-42.208500000000001</v>
          </cell>
          <cell r="L80">
            <v>65.828199999999995</v>
          </cell>
          <cell r="M80" t="str">
            <v>Approved</v>
          </cell>
          <cell r="N80">
            <v>65.828200000000024</v>
          </cell>
          <cell r="O80" t="str">
            <v>005-65-1955  -DRural Microenterprise Direct Loans</v>
          </cell>
        </row>
        <row r="81">
          <cell r="A81" t="str">
            <v>005-65-2069  -DIntermediary Relending Program</v>
          </cell>
          <cell r="B81" t="str">
            <v>005-65-2069  -D</v>
          </cell>
          <cell r="C81" t="str">
            <v>Department of Agriculture</v>
          </cell>
          <cell r="D81" t="str">
            <v>Intermediary Relending Program Fund Account</v>
          </cell>
          <cell r="E81" t="str">
            <v>Intermediary Relending Program</v>
          </cell>
          <cell r="F81" t="str">
            <v>D</v>
          </cell>
          <cell r="G81">
            <v>8.5847999999999995</v>
          </cell>
          <cell r="H81">
            <v>759.64649999999995</v>
          </cell>
          <cell r="I81">
            <v>1090.6759</v>
          </cell>
          <cell r="J81">
            <v>-751.06169999999997</v>
          </cell>
          <cell r="K81">
            <v>-845.76</v>
          </cell>
          <cell r="L81">
            <v>253.50069999999999</v>
          </cell>
          <cell r="M81" t="str">
            <v>Approved</v>
          </cell>
          <cell r="N81">
            <v>253.50070000000005</v>
          </cell>
          <cell r="O81" t="str">
            <v>005-65-2069  -DIntermediary Relending Program</v>
          </cell>
        </row>
        <row r="82">
          <cell r="A82" t="str">
            <v>005-65-3106  -GSection 9003 Loan Guarantees</v>
          </cell>
          <cell r="B82" t="str">
            <v>005-65-3106  -G</v>
          </cell>
          <cell r="C82" t="str">
            <v>Department of Agriculture</v>
          </cell>
          <cell r="D82" t="str">
            <v>Biorefinery Assistance Program Account</v>
          </cell>
          <cell r="E82" t="str">
            <v>Section 9003 Loan Guarantees</v>
          </cell>
          <cell r="F82" t="str">
            <v>G</v>
          </cell>
          <cell r="G82">
            <v>-8292.3219000000008</v>
          </cell>
          <cell r="H82">
            <v>0</v>
          </cell>
          <cell r="I82">
            <v>0</v>
          </cell>
          <cell r="J82">
            <v>-8292.3219000000008</v>
          </cell>
          <cell r="K82">
            <v>-169.60210000000001</v>
          </cell>
          <cell r="L82">
            <v>-8461.9240000000009</v>
          </cell>
          <cell r="M82" t="str">
            <v>Approved</v>
          </cell>
          <cell r="N82">
            <v>-8461.9240000000009</v>
          </cell>
          <cell r="O82" t="str">
            <v>005-65-3106  -GSection 9003 Loan Guarantees</v>
          </cell>
        </row>
        <row r="83">
          <cell r="A83" t="str">
            <v>005-65-3108  -DRural Economic Development Loans</v>
          </cell>
          <cell r="B83" t="str">
            <v>005-65-3108  -D</v>
          </cell>
          <cell r="C83" t="str">
            <v>Department of Agriculture</v>
          </cell>
          <cell r="D83" t="str">
            <v>Rural Economic Development Loans Program Account</v>
          </cell>
          <cell r="E83" t="str">
            <v>Rural Economic Development Loans</v>
          </cell>
          <cell r="F83" t="str">
            <v>D</v>
          </cell>
          <cell r="G83">
            <v>-4272.1099000000004</v>
          </cell>
          <cell r="H83">
            <v>4.6086</v>
          </cell>
          <cell r="I83">
            <v>403.85649999999998</v>
          </cell>
          <cell r="J83">
            <v>-4276.7184999999999</v>
          </cell>
          <cell r="K83">
            <v>-25.709499999999998</v>
          </cell>
          <cell r="L83">
            <v>-3893.9629</v>
          </cell>
          <cell r="M83" t="str">
            <v>Approved</v>
          </cell>
          <cell r="N83">
            <v>-3893.9629</v>
          </cell>
          <cell r="O83" t="str">
            <v>005-65-3108  -DRural Economic Development Loans</v>
          </cell>
        </row>
        <row r="84">
          <cell r="A84" t="str">
            <v>005-68-2277  -DP. L. 480 Title I Loans</v>
          </cell>
          <cell r="B84" t="str">
            <v>005-68-2277  -D</v>
          </cell>
          <cell r="C84" t="str">
            <v>Department of Agriculture</v>
          </cell>
          <cell r="D84" t="str">
            <v>Public Law 480 Title I Direct Credit and Food for Progress Progr</v>
          </cell>
          <cell r="E84" t="str">
            <v>P. L. 480 Title I Loans</v>
          </cell>
          <cell r="F84" t="str">
            <v>D</v>
          </cell>
          <cell r="G84">
            <v>1642.7409</v>
          </cell>
          <cell r="H84">
            <v>1764.8278</v>
          </cell>
          <cell r="I84">
            <v>7958.3545999999997</v>
          </cell>
          <cell r="J84">
            <v>-122.0869</v>
          </cell>
          <cell r="K84">
            <v>-262.09879999999998</v>
          </cell>
          <cell r="L84">
            <v>9338.9966999999997</v>
          </cell>
          <cell r="M84" t="str">
            <v>Approved</v>
          </cell>
          <cell r="N84">
            <v>9338.9966999999997</v>
          </cell>
          <cell r="O84" t="str">
            <v>005-68-2277  -DP. L. 480 title I loans</v>
          </cell>
        </row>
        <row r="85">
          <cell r="A85" t="str">
            <v>006-06-2050  -GInnovative Manufacturing Loan Guarantees</v>
          </cell>
          <cell r="B85" t="str">
            <v>006-06-2050  -G</v>
          </cell>
          <cell r="C85" t="str">
            <v>Department of Commerce</v>
          </cell>
          <cell r="D85" t="str">
            <v>Economic Development Assistance Programs</v>
          </cell>
          <cell r="E85" t="str">
            <v>Innovative Manufacturing Loan Guarantees</v>
          </cell>
          <cell r="F85" t="str">
            <v>G</v>
          </cell>
          <cell r="M85" t="str">
            <v>Approved</v>
          </cell>
          <cell r="N85">
            <v>0</v>
          </cell>
          <cell r="O85" t="str">
            <v>006-06-2050  -GInnovative Manufacturing Loan Guarantees</v>
          </cell>
        </row>
        <row r="86">
          <cell r="A86" t="str">
            <v>006-06-2050  -GScience Parks Loan Guarantees</v>
          </cell>
          <cell r="B86" t="str">
            <v>006-06-2050  -G</v>
          </cell>
          <cell r="C86" t="str">
            <v>Department of Commerce</v>
          </cell>
          <cell r="D86" t="str">
            <v>Economic Development Assistance Programs</v>
          </cell>
          <cell r="E86" t="str">
            <v>Science Parks Loan Guarantees</v>
          </cell>
          <cell r="F86" t="str">
            <v>G</v>
          </cell>
          <cell r="M86" t="str">
            <v>Approved</v>
          </cell>
          <cell r="N86">
            <v>0</v>
          </cell>
          <cell r="O86" t="str">
            <v>006-06-2050  -GScience Parks Loan Guarantees</v>
          </cell>
        </row>
        <row r="87">
          <cell r="A87" t="str">
            <v>006-48-1456  -DCommunity Development Quota</v>
          </cell>
          <cell r="B87" t="str">
            <v>006-48-1456  -D</v>
          </cell>
          <cell r="C87" t="str">
            <v>Department of Commerce</v>
          </cell>
          <cell r="D87" t="str">
            <v>Fisheries Finance Program Account</v>
          </cell>
          <cell r="E87" t="str">
            <v>Community Development Quota</v>
          </cell>
          <cell r="F87" t="str">
            <v>D</v>
          </cell>
          <cell r="M87" t="str">
            <v>Approved</v>
          </cell>
          <cell r="N87">
            <v>0</v>
          </cell>
          <cell r="O87" t="e">
            <v>#N/A</v>
          </cell>
        </row>
        <row r="88">
          <cell r="A88" t="str">
            <v>006-48-1456  -DCrab Buyback loans</v>
          </cell>
          <cell r="B88" t="str">
            <v>006-48-1456  -D</v>
          </cell>
          <cell r="C88" t="str">
            <v>Department of Commerce</v>
          </cell>
          <cell r="D88" t="str">
            <v>Fisheries Finance Program Account</v>
          </cell>
          <cell r="E88" t="str">
            <v>Crab Buyback loans</v>
          </cell>
          <cell r="F88" t="str">
            <v>D</v>
          </cell>
          <cell r="G88">
            <v>659.33659999999998</v>
          </cell>
          <cell r="H88">
            <v>659.33659999999998</v>
          </cell>
          <cell r="I88">
            <v>942.94770000000005</v>
          </cell>
          <cell r="J88">
            <v>0</v>
          </cell>
          <cell r="K88">
            <v>0</v>
          </cell>
          <cell r="L88">
            <v>1602.2843</v>
          </cell>
          <cell r="M88" t="str">
            <v>Approved</v>
          </cell>
          <cell r="N88">
            <v>1602.2843</v>
          </cell>
          <cell r="O88" t="str">
            <v>006-48-1456  -DCrab Buyback loans</v>
          </cell>
        </row>
        <row r="89">
          <cell r="A89" t="str">
            <v>006-48-1456  -DFederal Gulf of Mexico Reef Fishery Buyback</v>
          </cell>
          <cell r="B89" t="str">
            <v>006-48-1456  -D</v>
          </cell>
          <cell r="C89" t="str">
            <v>Department of Commerce</v>
          </cell>
          <cell r="D89" t="str">
            <v>Fisheries Finance Program Account</v>
          </cell>
          <cell r="E89" t="str">
            <v>Federal Gulf of Mexico Reef Fishery Buyback</v>
          </cell>
          <cell r="F89" t="str">
            <v>D</v>
          </cell>
          <cell r="M89" t="str">
            <v>Approved</v>
          </cell>
          <cell r="N89">
            <v>0</v>
          </cell>
          <cell r="O89" t="str">
            <v>006-48-1456  -DFederal Gulf of Mexico Reef Fishery Buyback</v>
          </cell>
        </row>
        <row r="90">
          <cell r="A90" t="str">
            <v>006-48-1456  -DIndividual Fishing Quota Loans</v>
          </cell>
          <cell r="B90" t="str">
            <v>006-48-1456  -D</v>
          </cell>
          <cell r="C90" t="str">
            <v>Department of Commerce</v>
          </cell>
          <cell r="D90" t="str">
            <v>Fisheries Finance Program Account</v>
          </cell>
          <cell r="E90" t="str">
            <v>Individual Fishing Quota Loans</v>
          </cell>
          <cell r="F90" t="str">
            <v>D</v>
          </cell>
          <cell r="G90">
            <v>146.7099</v>
          </cell>
          <cell r="H90">
            <v>300.81479999999999</v>
          </cell>
          <cell r="I90">
            <v>99.023200000000003</v>
          </cell>
          <cell r="J90">
            <v>-154.10489999999999</v>
          </cell>
          <cell r="K90">
            <v>-19.220600000000001</v>
          </cell>
          <cell r="L90">
            <v>226.51249999999999</v>
          </cell>
          <cell r="M90" t="str">
            <v>Approved</v>
          </cell>
          <cell r="N90">
            <v>226.51249999999999</v>
          </cell>
          <cell r="O90" t="str">
            <v>006-48-1456  -DIndividual Fishing Quota Loans</v>
          </cell>
        </row>
        <row r="91">
          <cell r="A91" t="str">
            <v>006-48-1456  -DNE Ground Fish Buyback</v>
          </cell>
          <cell r="B91" t="str">
            <v>006-48-1456  -D</v>
          </cell>
          <cell r="C91" t="str">
            <v>Department of Commerce</v>
          </cell>
          <cell r="D91" t="str">
            <v>Fisheries Finance Program Account</v>
          </cell>
          <cell r="E91" t="str">
            <v>NE Ground Fish Buyback</v>
          </cell>
          <cell r="F91" t="str">
            <v>D</v>
          </cell>
          <cell r="M91" t="str">
            <v>Approved</v>
          </cell>
          <cell r="N91">
            <v>0</v>
          </cell>
          <cell r="O91" t="str">
            <v>006-48-1456  -DNE Ground Fish Buyback</v>
          </cell>
        </row>
        <row r="92">
          <cell r="A92" t="str">
            <v>006-48-1456  -DNew England Lobster Buyback</v>
          </cell>
          <cell r="B92" t="str">
            <v>006-48-1456  -D</v>
          </cell>
          <cell r="C92" t="str">
            <v>Department of Commerce</v>
          </cell>
          <cell r="D92" t="str">
            <v>Fisheries Finance Program Account</v>
          </cell>
          <cell r="E92" t="str">
            <v>New England Lobster Buyback</v>
          </cell>
          <cell r="F92" t="str">
            <v>D</v>
          </cell>
          <cell r="M92" t="str">
            <v>Approved</v>
          </cell>
          <cell r="N92">
            <v>0</v>
          </cell>
          <cell r="O92" t="str">
            <v>006-48-1456  -DNew England Lobster Buyback</v>
          </cell>
        </row>
        <row r="93">
          <cell r="A93" t="str">
            <v>006-48-1456  -DNon-Pollock Buyback</v>
          </cell>
          <cell r="B93" t="str">
            <v>006-48-1456  -D</v>
          </cell>
          <cell r="C93" t="str">
            <v>Department of Commerce</v>
          </cell>
          <cell r="D93" t="str">
            <v>Fisheries Finance Program Account</v>
          </cell>
          <cell r="E93" t="str">
            <v>Non-Pollock Buyback</v>
          </cell>
          <cell r="F93" t="str">
            <v>D</v>
          </cell>
          <cell r="G93">
            <v>49.510100000000001</v>
          </cell>
          <cell r="H93">
            <v>49.510100000000001</v>
          </cell>
          <cell r="I93">
            <v>55.959099999999999</v>
          </cell>
          <cell r="J93">
            <v>0</v>
          </cell>
          <cell r="K93">
            <v>0</v>
          </cell>
          <cell r="L93">
            <v>105.4692</v>
          </cell>
          <cell r="M93" t="str">
            <v>Approved</v>
          </cell>
          <cell r="N93">
            <v>105.4692</v>
          </cell>
          <cell r="O93" t="str">
            <v>006-48-1456  -DNon-Pollock Buyback</v>
          </cell>
        </row>
        <row r="94">
          <cell r="A94" t="str">
            <v>006-48-1456  -DNorth East Initiative Loans</v>
          </cell>
          <cell r="B94" t="str">
            <v>006-48-1456  -D</v>
          </cell>
          <cell r="C94" t="str">
            <v>Department of Commerce</v>
          </cell>
          <cell r="D94" t="str">
            <v>Fisheries Finance Program Account</v>
          </cell>
          <cell r="E94" t="str">
            <v>North East Initiative Loans</v>
          </cell>
          <cell r="F94" t="str">
            <v>D</v>
          </cell>
          <cell r="M94" t="str">
            <v>Approved</v>
          </cell>
          <cell r="N94">
            <v>0</v>
          </cell>
          <cell r="O94" t="str">
            <v>006-48-1456  -DNorth East Initiative Loans</v>
          </cell>
        </row>
        <row r="95">
          <cell r="A95" t="str">
            <v>006-48-1456  -DPacific Ground Fish</v>
          </cell>
          <cell r="B95" t="str">
            <v>006-48-1456  -D</v>
          </cell>
          <cell r="C95" t="str">
            <v>Department of Commerce</v>
          </cell>
          <cell r="D95" t="str">
            <v>Fisheries Finance Program Account</v>
          </cell>
          <cell r="E95" t="str">
            <v>Pacific Ground Fish</v>
          </cell>
          <cell r="F95" t="str">
            <v>D</v>
          </cell>
          <cell r="G95">
            <v>-30.882300000000001</v>
          </cell>
          <cell r="H95">
            <v>0</v>
          </cell>
          <cell r="I95">
            <v>0</v>
          </cell>
          <cell r="J95">
            <v>-30.882300000000001</v>
          </cell>
          <cell r="K95">
            <v>-46.670900000000003</v>
          </cell>
          <cell r="L95">
            <v>-77.553200000000004</v>
          </cell>
          <cell r="M95" t="str">
            <v>Approved</v>
          </cell>
          <cell r="N95">
            <v>-77.553200000000004</v>
          </cell>
          <cell r="O95" t="str">
            <v>006-48-1456  -DPacific Ground Fish</v>
          </cell>
        </row>
        <row r="96">
          <cell r="A96" t="str">
            <v>006-48-1456  -DPollock Buyback</v>
          </cell>
          <cell r="B96" t="str">
            <v>006-48-1456  -D</v>
          </cell>
          <cell r="C96" t="str">
            <v>Department of Commerce</v>
          </cell>
          <cell r="D96" t="str">
            <v>Fisheries Finance Program Account</v>
          </cell>
          <cell r="E96" t="str">
            <v>Pollock Buyback</v>
          </cell>
          <cell r="F96" t="str">
            <v>D</v>
          </cell>
          <cell r="M96" t="str">
            <v>Approved</v>
          </cell>
          <cell r="N96">
            <v>0</v>
          </cell>
          <cell r="O96" t="str">
            <v>006-48-1456  -DPollock Buyback</v>
          </cell>
        </row>
        <row r="97">
          <cell r="A97" t="str">
            <v>006-48-1456  -DSeine Buyback</v>
          </cell>
          <cell r="B97" t="str">
            <v>006-48-1456  -D</v>
          </cell>
          <cell r="C97" t="str">
            <v>Department of Commerce</v>
          </cell>
          <cell r="D97" t="str">
            <v>Fisheries Finance Program Account</v>
          </cell>
          <cell r="E97" t="str">
            <v>Seine Buyback</v>
          </cell>
          <cell r="F97" t="str">
            <v>D</v>
          </cell>
          <cell r="G97">
            <v>30.328600000000002</v>
          </cell>
          <cell r="H97">
            <v>30.328600000000002</v>
          </cell>
          <cell r="I97">
            <v>13.487399999999999</v>
          </cell>
          <cell r="J97">
            <v>0</v>
          </cell>
          <cell r="K97">
            <v>0</v>
          </cell>
          <cell r="L97">
            <v>43.816000000000003</v>
          </cell>
          <cell r="M97" t="str">
            <v>Approved</v>
          </cell>
          <cell r="N97">
            <v>43.816000000000003</v>
          </cell>
          <cell r="O97" t="str">
            <v>006-48-1456  -DSeine Buyback</v>
          </cell>
        </row>
        <row r="98">
          <cell r="A98" t="str">
            <v>006-48-1456  -DTraditional Direct Loans</v>
          </cell>
          <cell r="B98" t="str">
            <v>006-48-1456  -D</v>
          </cell>
          <cell r="C98" t="str">
            <v>Department of Commerce</v>
          </cell>
          <cell r="D98" t="str">
            <v>Fisheries Finance Program Account</v>
          </cell>
          <cell r="E98" t="str">
            <v>Traditional Direct Loans</v>
          </cell>
          <cell r="F98" t="str">
            <v>D</v>
          </cell>
          <cell r="G98">
            <v>6653.0671000000002</v>
          </cell>
          <cell r="H98">
            <v>8409.6273000000001</v>
          </cell>
          <cell r="I98">
            <v>6731.8707999999997</v>
          </cell>
          <cell r="J98">
            <v>-1756.5601999999999</v>
          </cell>
          <cell r="K98">
            <v>-123.6176</v>
          </cell>
          <cell r="L98">
            <v>13261.320299999999</v>
          </cell>
          <cell r="M98" t="str">
            <v>Approved</v>
          </cell>
          <cell r="N98">
            <v>13261.320300000001</v>
          </cell>
          <cell r="O98" t="str">
            <v>006-48-1456  -DTraditional Direct Loans</v>
          </cell>
        </row>
        <row r="99">
          <cell r="A99" t="str">
            <v>006-48-1456  -DTuna Buyback</v>
          </cell>
          <cell r="B99" t="str">
            <v>006-48-1456  -D</v>
          </cell>
          <cell r="C99" t="str">
            <v>Department of Commerce</v>
          </cell>
          <cell r="D99" t="str">
            <v>Fisheries Finance Program Account</v>
          </cell>
          <cell r="E99" t="str">
            <v>Tuna Buyback</v>
          </cell>
          <cell r="F99" t="str">
            <v>D</v>
          </cell>
          <cell r="M99" t="str">
            <v>Approved</v>
          </cell>
          <cell r="N99">
            <v>0</v>
          </cell>
          <cell r="O99" t="str">
            <v>006-48-1456  -DTuna Buyback</v>
          </cell>
        </row>
        <row r="100">
          <cell r="A100" t="str">
            <v>006-48-1456  -GGuaranteed NE Initiative Loans</v>
          </cell>
          <cell r="B100" t="str">
            <v>006-48-1456  -G</v>
          </cell>
          <cell r="C100" t="str">
            <v>Department of Commerce</v>
          </cell>
          <cell r="D100" t="str">
            <v>Fisheries Finance Program Account</v>
          </cell>
          <cell r="E100" t="str">
            <v>Guaranteed NE Initiative Loans</v>
          </cell>
          <cell r="F100" t="str">
            <v>G</v>
          </cell>
          <cell r="M100" t="str">
            <v>Approved</v>
          </cell>
          <cell r="N100">
            <v>0</v>
          </cell>
          <cell r="O100" t="str">
            <v>006-48-1456  -GGuaranteed NE Initiative Loans</v>
          </cell>
        </row>
        <row r="101">
          <cell r="A101" t="str">
            <v>006-48-1456  -GGuaranteed Traditional Loans</v>
          </cell>
          <cell r="B101" t="str">
            <v>006-48-1456  -G</v>
          </cell>
          <cell r="C101" t="str">
            <v>Department of Commerce</v>
          </cell>
          <cell r="D101" t="str">
            <v>Fisheries Finance Program Account</v>
          </cell>
          <cell r="E101" t="str">
            <v>Guaranteed Traditional Loans</v>
          </cell>
          <cell r="F101" t="str">
            <v>G</v>
          </cell>
          <cell r="M101" t="str">
            <v>Approved</v>
          </cell>
          <cell r="N101">
            <v>0</v>
          </cell>
          <cell r="O101" t="str">
            <v>006-48-1456  -GGuaranteed Traditional Loans</v>
          </cell>
        </row>
        <row r="102">
          <cell r="A102" t="str">
            <v>007-30-0834  -DFamily Housing Improvement Fund Direct Loans</v>
          </cell>
          <cell r="B102" t="str">
            <v>007-30-0834  -D</v>
          </cell>
          <cell r="C102" t="str">
            <v>Department of Defense--Military Programs</v>
          </cell>
          <cell r="D102" t="str">
            <v>Department of Defense Family Housing Improvement Fund</v>
          </cell>
          <cell r="E102" t="str">
            <v>Family Housing Improvement Fund Direct Loans</v>
          </cell>
          <cell r="F102" t="str">
            <v>D</v>
          </cell>
          <cell r="G102">
            <v>684</v>
          </cell>
          <cell r="H102">
            <v>15364</v>
          </cell>
          <cell r="I102">
            <v>8567</v>
          </cell>
          <cell r="J102">
            <v>-14680</v>
          </cell>
          <cell r="K102">
            <v>-7029</v>
          </cell>
          <cell r="L102">
            <v>2222</v>
          </cell>
          <cell r="M102" t="str">
            <v>Approved</v>
          </cell>
          <cell r="N102">
            <v>2222</v>
          </cell>
          <cell r="O102" t="str">
            <v>007-30-0834  -DFamily Housing Improvement Fund Direct Loans</v>
          </cell>
        </row>
        <row r="103">
          <cell r="A103" t="str">
            <v>007-30-0834  -GFamily Housing Improvement Fund Guaranteed Loans</v>
          </cell>
          <cell r="B103" t="str">
            <v>007-30-0834  -G</v>
          </cell>
          <cell r="C103" t="str">
            <v>Department of Defense--Military Programs</v>
          </cell>
          <cell r="D103" t="str">
            <v>Department of Defense Family Housing Improvement Fund</v>
          </cell>
          <cell r="E103" t="str">
            <v>Family Housing Improvement Fund Guaranteed Loans</v>
          </cell>
          <cell r="F103" t="str">
            <v>G</v>
          </cell>
          <cell r="G103">
            <v>-5864.2389000000003</v>
          </cell>
          <cell r="H103">
            <v>0</v>
          </cell>
          <cell r="I103">
            <v>0</v>
          </cell>
          <cell r="J103">
            <v>-5864.2389000000003</v>
          </cell>
          <cell r="K103">
            <v>-1766.6316999999999</v>
          </cell>
          <cell r="L103">
            <v>-7630.8706000000002</v>
          </cell>
          <cell r="M103" t="str">
            <v>Approved</v>
          </cell>
          <cell r="N103">
            <v>-7630.8706000000002</v>
          </cell>
          <cell r="O103" t="str">
            <v>007-30-0834  -GFamily Housing Improvement Fund Guaranteed Loans</v>
          </cell>
        </row>
        <row r="104">
          <cell r="A104" t="str">
            <v>009-15-0340  -GHEAL Loan guarantee</v>
          </cell>
          <cell r="B104" t="str">
            <v>009-15-0340  -G</v>
          </cell>
          <cell r="C104" t="str">
            <v>Department of Health and Human Services</v>
          </cell>
          <cell r="D104" t="str">
            <v>Health Education Assistance Loans Program Account</v>
          </cell>
          <cell r="E104" t="str">
            <v>HEAL Loan guarantee</v>
          </cell>
          <cell r="F104" t="str">
            <v>G</v>
          </cell>
          <cell r="M104" t="str">
            <v>Approved</v>
          </cell>
          <cell r="N104">
            <v>0</v>
          </cell>
          <cell r="O104" t="str">
            <v>009-15-0340  -GHEAL Loan guarantee</v>
          </cell>
        </row>
        <row r="105">
          <cell r="A105" t="str">
            <v>009-15-0350  -GHealth centers: Facilities renovation loan guarantee levels</v>
          </cell>
          <cell r="B105" t="str">
            <v>009-15-0350  -G</v>
          </cell>
          <cell r="C105" t="str">
            <v>Department of Health and Human Services</v>
          </cell>
          <cell r="D105" t="str">
            <v>Health Resources and Services</v>
          </cell>
          <cell r="E105" t="str">
            <v>Health centers: Facilities renovation loan guarantee levels</v>
          </cell>
          <cell r="F105" t="str">
            <v>G</v>
          </cell>
          <cell r="G105">
            <v>0</v>
          </cell>
          <cell r="H105">
            <v>0</v>
          </cell>
          <cell r="I105">
            <v>0</v>
          </cell>
          <cell r="J105">
            <v>0</v>
          </cell>
          <cell r="K105">
            <v>0</v>
          </cell>
          <cell r="L105">
            <v>0</v>
          </cell>
          <cell r="M105" t="str">
            <v>Approved</v>
          </cell>
          <cell r="N105">
            <v>0</v>
          </cell>
          <cell r="O105" t="str">
            <v>009-15-0350  -GHealth centers: Facilities renovation loan guarantee levels</v>
          </cell>
        </row>
        <row r="106">
          <cell r="A106" t="str">
            <v>009-15-0350  -GHealth centers: Managed care network development loan guarantee</v>
          </cell>
          <cell r="B106" t="str">
            <v>009-15-0350  -G</v>
          </cell>
          <cell r="C106" t="str">
            <v>Department of Health and Human Services</v>
          </cell>
          <cell r="D106" t="str">
            <v>Health Resources and Services</v>
          </cell>
          <cell r="E106" t="str">
            <v>Health centers: Managed care network development loan guarantee</v>
          </cell>
          <cell r="F106" t="str">
            <v>G</v>
          </cell>
          <cell r="M106" t="str">
            <v>Approved</v>
          </cell>
          <cell r="N106">
            <v>0</v>
          </cell>
          <cell r="O106" t="str">
            <v>009-15-0350  -GHealth centers: Managed care network development loan guarantee</v>
          </cell>
        </row>
        <row r="107">
          <cell r="A107" t="str">
            <v>009-15-0350  -GHealth centers: Managed care plan loan guarantee levels</v>
          </cell>
          <cell r="B107" t="str">
            <v>009-15-0350  -G</v>
          </cell>
          <cell r="C107" t="str">
            <v>Department of Health and Human Services</v>
          </cell>
          <cell r="D107" t="str">
            <v>Health Resources and Services</v>
          </cell>
          <cell r="E107" t="str">
            <v>Health centers: Managed care plan loan guarantee levels</v>
          </cell>
          <cell r="F107" t="str">
            <v>G</v>
          </cell>
          <cell r="M107" t="str">
            <v>Approved</v>
          </cell>
          <cell r="N107">
            <v>0</v>
          </cell>
          <cell r="O107" t="str">
            <v>009-15-0350  -GHealth centers: Managed care plan loan guarantee levels</v>
          </cell>
        </row>
        <row r="108">
          <cell r="A108" t="str">
            <v>009-38-0118  -DSolvency Loans</v>
          </cell>
          <cell r="B108" t="str">
            <v>009-38-0118  -D</v>
          </cell>
          <cell r="C108" t="str">
            <v>Department of Health and Human Services</v>
          </cell>
          <cell r="D108" t="str">
            <v>Consumer Operated and Oriented Plan Program Account</v>
          </cell>
          <cell r="E108" t="str">
            <v>Solvency  Loans</v>
          </cell>
          <cell r="F108" t="str">
            <v>D</v>
          </cell>
          <cell r="G108">
            <v>5485.2393000000002</v>
          </cell>
          <cell r="H108">
            <v>5485.2393000000002</v>
          </cell>
          <cell r="I108">
            <v>1472.4344000000001</v>
          </cell>
          <cell r="J108">
            <v>0</v>
          </cell>
          <cell r="K108">
            <v>0</v>
          </cell>
          <cell r="L108">
            <v>6957.6737000000003</v>
          </cell>
          <cell r="M108" t="str">
            <v>Approved</v>
          </cell>
          <cell r="N108">
            <v>6957.6737000000003</v>
          </cell>
          <cell r="O108" t="str">
            <v>009-38-0118  -DSolvency Loans</v>
          </cell>
        </row>
        <row r="109">
          <cell r="A109" t="str">
            <v>009-38-0118  -DStartup Loans</v>
          </cell>
          <cell r="B109" t="str">
            <v>009-38-0118  -D</v>
          </cell>
          <cell r="C109" t="str">
            <v>Department of Health and Human Services</v>
          </cell>
          <cell r="D109" t="str">
            <v>Consumer Operated and Oriented Plan Program Account</v>
          </cell>
          <cell r="E109" t="str">
            <v>Startup Loans</v>
          </cell>
          <cell r="F109" t="str">
            <v>D</v>
          </cell>
          <cell r="G109">
            <v>-26595.501</v>
          </cell>
          <cell r="H109">
            <v>342.35829999999999</v>
          </cell>
          <cell r="I109">
            <v>38.8003</v>
          </cell>
          <cell r="J109">
            <v>-26937.8593</v>
          </cell>
          <cell r="K109">
            <v>-2818.2955999999999</v>
          </cell>
          <cell r="L109">
            <v>-29374.996299999999</v>
          </cell>
          <cell r="M109" t="str">
            <v>Approved</v>
          </cell>
          <cell r="N109">
            <v>-29374.996300000003</v>
          </cell>
          <cell r="O109" t="str">
            <v>009-38-0118  -DStartup Loans</v>
          </cell>
        </row>
        <row r="110">
          <cell r="A110" t="str">
            <v>009-38-0524  -DSolvency Loans</v>
          </cell>
          <cell r="B110" t="str">
            <v>009-38-0524  -D</v>
          </cell>
          <cell r="C110" t="str">
            <v>Department of Health and Human Services</v>
          </cell>
          <cell r="D110" t="str">
            <v>Consumer Operated and Oriented Plan Program Contingency Fund</v>
          </cell>
          <cell r="E110" t="str">
            <v>Solvency Loans</v>
          </cell>
          <cell r="F110" t="str">
            <v>D</v>
          </cell>
          <cell r="G110">
            <v>1361.1946</v>
          </cell>
          <cell r="H110">
            <v>1361.1946</v>
          </cell>
          <cell r="I110">
            <v>257.41829999999999</v>
          </cell>
          <cell r="J110">
            <v>0</v>
          </cell>
          <cell r="K110">
            <v>0</v>
          </cell>
          <cell r="L110">
            <v>1618.6129000000001</v>
          </cell>
          <cell r="M110" t="str">
            <v>Approved</v>
          </cell>
          <cell r="N110">
            <v>1618.6129000000001</v>
          </cell>
          <cell r="O110" t="str">
            <v>009-38-0524  -DSolvency Loans</v>
          </cell>
        </row>
        <row r="111">
          <cell r="A111" t="str">
            <v>009-38-0524  -DStartup Loans</v>
          </cell>
          <cell r="B111" t="str">
            <v>009-38-0524  -D</v>
          </cell>
          <cell r="C111" t="str">
            <v>Department of Health and Human Services</v>
          </cell>
          <cell r="D111" t="str">
            <v>Consumer Operated and Oriented Plan Program Contingency Fund</v>
          </cell>
          <cell r="E111" t="str">
            <v>Startup Loans</v>
          </cell>
          <cell r="F111" t="str">
            <v>D</v>
          </cell>
          <cell r="G111">
            <v>-5083.5645000000004</v>
          </cell>
          <cell r="H111">
            <v>0</v>
          </cell>
          <cell r="I111">
            <v>0</v>
          </cell>
          <cell r="J111">
            <v>-5083.5645000000004</v>
          </cell>
          <cell r="K111">
            <v>-700.93780000000004</v>
          </cell>
          <cell r="L111">
            <v>-5784.5023000000001</v>
          </cell>
          <cell r="M111" t="str">
            <v>Approved</v>
          </cell>
          <cell r="N111">
            <v>-5784.5023000000001</v>
          </cell>
          <cell r="O111" t="str">
            <v>009-38-0524  -DStartup Loans</v>
          </cell>
        </row>
        <row r="112">
          <cell r="A112" t="str">
            <v>010-10-0685  -DReclamation Loans</v>
          </cell>
          <cell r="B112" t="str">
            <v>010-10-0685  -D</v>
          </cell>
          <cell r="C112" t="str">
            <v>Department of the Interior</v>
          </cell>
          <cell r="D112" t="str">
            <v>Bureau of Reclamation Loan Program Account</v>
          </cell>
          <cell r="E112" t="str">
            <v>Reclamation Loans</v>
          </cell>
          <cell r="F112" t="str">
            <v>D</v>
          </cell>
          <cell r="G112">
            <v>28.0029</v>
          </cell>
          <cell r="H112">
            <v>28.0029</v>
          </cell>
          <cell r="I112">
            <v>84.639300000000006</v>
          </cell>
          <cell r="J112">
            <v>0</v>
          </cell>
          <cell r="K112">
            <v>0</v>
          </cell>
          <cell r="L112">
            <v>112.6422</v>
          </cell>
          <cell r="M112" t="str">
            <v>Approved</v>
          </cell>
          <cell r="N112">
            <v>112.6422</v>
          </cell>
          <cell r="O112" t="str">
            <v>010-10-0685  -DReclamation Loans</v>
          </cell>
        </row>
        <row r="113">
          <cell r="A113" t="str">
            <v>010-76-2628  -DIndian Direct Loans</v>
          </cell>
          <cell r="B113" t="str">
            <v>010-76-2628  -D</v>
          </cell>
          <cell r="C113" t="str">
            <v>Department of the Interior</v>
          </cell>
          <cell r="D113" t="str">
            <v>Indian Guaranteed Loan Program Account</v>
          </cell>
          <cell r="E113" t="str">
            <v>Indian Direct Loans</v>
          </cell>
          <cell r="F113" t="str">
            <v>D</v>
          </cell>
          <cell r="G113">
            <v>713.49090000000001</v>
          </cell>
          <cell r="H113">
            <v>729.21500000000003</v>
          </cell>
          <cell r="I113">
            <v>189.9083</v>
          </cell>
          <cell r="J113">
            <v>-15.7241</v>
          </cell>
          <cell r="K113">
            <v>-330.79570000000001</v>
          </cell>
          <cell r="L113">
            <v>572.60350000000005</v>
          </cell>
          <cell r="M113" t="str">
            <v>Approved</v>
          </cell>
          <cell r="N113">
            <v>572.60349999999994</v>
          </cell>
          <cell r="O113" t="str">
            <v>010-76-2628  -DIndian Direct Loans</v>
          </cell>
        </row>
        <row r="114">
          <cell r="A114" t="str">
            <v>010-76-2628  -GIndian Guaranteed Loans</v>
          </cell>
          <cell r="B114" t="str">
            <v>010-76-2628  -G</v>
          </cell>
          <cell r="C114" t="str">
            <v>Department of the Interior</v>
          </cell>
          <cell r="D114" t="str">
            <v>Indian Guaranteed Loan Program Account</v>
          </cell>
          <cell r="E114" t="str">
            <v>Indian Guaranteed Loans</v>
          </cell>
          <cell r="F114" t="str">
            <v>G</v>
          </cell>
          <cell r="G114">
            <v>-18671.621800000001</v>
          </cell>
          <cell r="H114">
            <v>1553.0498</v>
          </cell>
          <cell r="I114">
            <v>85.169799999999995</v>
          </cell>
          <cell r="J114">
            <v>-20224.671600000001</v>
          </cell>
          <cell r="K114">
            <v>-4300.8784999999998</v>
          </cell>
          <cell r="L114">
            <v>-22887.3305</v>
          </cell>
          <cell r="M114" t="str">
            <v>Approved</v>
          </cell>
          <cell r="N114">
            <v>-22887.3305</v>
          </cell>
          <cell r="O114" t="str">
            <v>010-76-2628  -GIndian Guaranteed Loans</v>
          </cell>
        </row>
        <row r="115">
          <cell r="A115" t="str">
            <v>010-76-2628  -GIndian Insured Loans</v>
          </cell>
          <cell r="B115" t="str">
            <v>010-76-2628  -G</v>
          </cell>
          <cell r="C115" t="str">
            <v>Department of the Interior</v>
          </cell>
          <cell r="D115" t="str">
            <v>Indian Guaranteed Loan Program Account</v>
          </cell>
          <cell r="E115" t="str">
            <v>Indian Insured Loans</v>
          </cell>
          <cell r="F115" t="str">
            <v>G</v>
          </cell>
          <cell r="G115">
            <v>-339.07299999999998</v>
          </cell>
          <cell r="H115">
            <v>0</v>
          </cell>
          <cell r="I115">
            <v>0.78710000000000002</v>
          </cell>
          <cell r="J115">
            <v>-339.07299999999998</v>
          </cell>
          <cell r="K115">
            <v>-23.131399999999999</v>
          </cell>
          <cell r="L115">
            <v>-361.41730000000001</v>
          </cell>
          <cell r="M115" t="str">
            <v>Approved</v>
          </cell>
          <cell r="N115">
            <v>-361.41729999999995</v>
          </cell>
          <cell r="O115" t="str">
            <v>010-76-2628  -GIndian Insured Loans</v>
          </cell>
        </row>
        <row r="116">
          <cell r="A116" t="str">
            <v>010-85-0412  -DAmerican Samoa Tobacco Loan</v>
          </cell>
          <cell r="B116" t="str">
            <v>010-85-0412  -D</v>
          </cell>
          <cell r="C116" t="str">
            <v>Department of the Interior</v>
          </cell>
          <cell r="D116" t="str">
            <v>Assistance to Territories</v>
          </cell>
          <cell r="E116" t="str">
            <v>American Samoa Tobacco Loan</v>
          </cell>
          <cell r="F116" t="str">
            <v>D</v>
          </cell>
          <cell r="G116">
            <v>-64.925700000000006</v>
          </cell>
          <cell r="H116">
            <v>0</v>
          </cell>
          <cell r="I116">
            <v>0</v>
          </cell>
          <cell r="J116">
            <v>-64.925700000000006</v>
          </cell>
          <cell r="K116">
            <v>-131.7722</v>
          </cell>
          <cell r="L116">
            <v>-196.6979</v>
          </cell>
          <cell r="M116" t="str">
            <v>Approved</v>
          </cell>
          <cell r="N116">
            <v>-196.6979</v>
          </cell>
          <cell r="O116" t="str">
            <v>010-85-0412  -DAmerican Samoa Tobacco Loan</v>
          </cell>
        </row>
        <row r="117">
          <cell r="A117" t="str">
            <v>014-05-0601  -DRepatriation Loans</v>
          </cell>
          <cell r="B117" t="str">
            <v>014-05-0601  -D</v>
          </cell>
          <cell r="C117" t="str">
            <v>Department of State</v>
          </cell>
          <cell r="D117" t="str">
            <v>Repatriation Loans Program Account</v>
          </cell>
          <cell r="E117" t="str">
            <v>Repatriation Loans</v>
          </cell>
          <cell r="F117" t="str">
            <v>D</v>
          </cell>
          <cell r="G117">
            <v>0</v>
          </cell>
          <cell r="H117">
            <v>0</v>
          </cell>
          <cell r="I117">
            <v>0</v>
          </cell>
          <cell r="J117">
            <v>0</v>
          </cell>
          <cell r="K117">
            <v>0</v>
          </cell>
          <cell r="L117">
            <v>0</v>
          </cell>
          <cell r="M117" t="str">
            <v>Approved</v>
          </cell>
          <cell r="N117">
            <v>0</v>
          </cell>
          <cell r="O117" t="str">
            <v>014-05-0601  -DRepatriation Loans</v>
          </cell>
        </row>
        <row r="118">
          <cell r="A118" t="str">
            <v>015-05-0126  -DGSE MBS Purchases</v>
          </cell>
          <cell r="B118" t="str">
            <v>015-05-0126  -D</v>
          </cell>
          <cell r="C118" t="str">
            <v>Department of the Treasury</v>
          </cell>
          <cell r="D118" t="str">
            <v>GSE Mortgage-backed Securities Purchase Program Account</v>
          </cell>
          <cell r="E118" t="str">
            <v>GSE MBS Purchases</v>
          </cell>
          <cell r="F118" t="str">
            <v>D</v>
          </cell>
          <cell r="M118" t="str">
            <v>Approved</v>
          </cell>
          <cell r="N118">
            <v>0</v>
          </cell>
          <cell r="O118" t="str">
            <v>015-05-0126  -DGSE MBS Purchases</v>
          </cell>
        </row>
        <row r="119">
          <cell r="A119" t="str">
            <v>015-05-0126  -DNew Issue Bond Program MF</v>
          </cell>
          <cell r="B119" t="str">
            <v>015-05-0126  -D</v>
          </cell>
          <cell r="C119" t="str">
            <v>Department of the Treasury</v>
          </cell>
          <cell r="D119" t="str">
            <v>GSE Mortgage-backed Securities Purchase Program Account</v>
          </cell>
          <cell r="E119" t="str">
            <v>New Issue Bond Program MF</v>
          </cell>
          <cell r="F119" t="str">
            <v>D</v>
          </cell>
          <cell r="G119">
            <v>-30446.7137</v>
          </cell>
          <cell r="H119">
            <v>0</v>
          </cell>
          <cell r="I119">
            <v>0</v>
          </cell>
          <cell r="J119">
            <v>-30446.7137</v>
          </cell>
          <cell r="K119">
            <v>-20013.853599999999</v>
          </cell>
          <cell r="L119">
            <v>-50460.567300000002</v>
          </cell>
          <cell r="M119" t="str">
            <v>Approved</v>
          </cell>
          <cell r="N119">
            <v>-50460.567299999995</v>
          </cell>
          <cell r="O119" t="str">
            <v>015-05-0126  -DNew Issue Bond Program MF</v>
          </cell>
        </row>
        <row r="120">
          <cell r="A120" t="str">
            <v>015-05-0126  -DNew Issue Bond Program SF</v>
          </cell>
          <cell r="B120" t="str">
            <v>015-05-0126  -D</v>
          </cell>
          <cell r="C120" t="str">
            <v>Department of the Treasury</v>
          </cell>
          <cell r="D120" t="str">
            <v>GSE Mortgage-backed Securities Purchase Program Account</v>
          </cell>
          <cell r="E120" t="str">
            <v>New Issue Bond Program SF</v>
          </cell>
          <cell r="F120" t="str">
            <v>D</v>
          </cell>
          <cell r="G120">
            <v>-58002.420299999998</v>
          </cell>
          <cell r="H120">
            <v>0</v>
          </cell>
          <cell r="I120">
            <v>0</v>
          </cell>
          <cell r="J120">
            <v>-58002.420299999998</v>
          </cell>
          <cell r="K120">
            <v>-31697.320599999999</v>
          </cell>
          <cell r="L120">
            <v>-89699.740900000004</v>
          </cell>
          <cell r="M120" t="str">
            <v>Approved</v>
          </cell>
          <cell r="N120">
            <v>-89699.740900000004</v>
          </cell>
          <cell r="O120" t="str">
            <v>015-05-0126  -DNew Issue Bond Program SF</v>
          </cell>
        </row>
        <row r="121">
          <cell r="A121" t="str">
            <v>015-05-0126  -DTemporary Credit and Liquidity Program MF</v>
          </cell>
          <cell r="B121" t="str">
            <v>015-05-0126  -D</v>
          </cell>
          <cell r="C121" t="str">
            <v>Department of the Treasury</v>
          </cell>
          <cell r="D121" t="str">
            <v>GSE Mortgage-backed Securities Purchase Program Account</v>
          </cell>
          <cell r="E121" t="str">
            <v>Temporary Credit and Liquidity Program MF</v>
          </cell>
          <cell r="F121" t="str">
            <v>D</v>
          </cell>
          <cell r="M121" t="str">
            <v>Approved</v>
          </cell>
          <cell r="N121">
            <v>0</v>
          </cell>
          <cell r="O121" t="str">
            <v>015-05-0126  -DTemporary Credit and Liquidity Program MF</v>
          </cell>
        </row>
        <row r="122">
          <cell r="A122" t="str">
            <v>015-05-0126  -DTemporary Credit and Liquidity Program SF</v>
          </cell>
          <cell r="B122" t="str">
            <v>015-05-0126  -D</v>
          </cell>
          <cell r="C122" t="str">
            <v>Department of the Treasury</v>
          </cell>
          <cell r="D122" t="str">
            <v>GSE Mortgage-backed Securities Purchase Program Account</v>
          </cell>
          <cell r="E122" t="str">
            <v>Temporary Credit and Liquidity Program SF</v>
          </cell>
          <cell r="F122" t="str">
            <v>D</v>
          </cell>
          <cell r="M122" t="str">
            <v>Approved</v>
          </cell>
          <cell r="N122">
            <v>0</v>
          </cell>
          <cell r="O122" t="str">
            <v>015-05-0126  -DTemporary Credit and Liquidity Program SF</v>
          </cell>
        </row>
        <row r="123">
          <cell r="A123" t="str">
            <v>015-05-0132  -DAutomotive Industry Financing Program</v>
          </cell>
          <cell r="B123" t="str">
            <v>015-05-0132  -D</v>
          </cell>
          <cell r="C123" t="str">
            <v>Department of the Treasury</v>
          </cell>
          <cell r="D123" t="str">
            <v>Troubled Asset Relief Program Account</v>
          </cell>
          <cell r="E123" t="str">
            <v>Automotive Industry Financing Program</v>
          </cell>
          <cell r="F123" t="str">
            <v>D</v>
          </cell>
          <cell r="G123">
            <v>-1991.0045</v>
          </cell>
          <cell r="H123">
            <v>0</v>
          </cell>
          <cell r="I123">
            <v>0</v>
          </cell>
          <cell r="J123">
            <v>-1991.0045</v>
          </cell>
          <cell r="K123">
            <v>-831.19290000000001</v>
          </cell>
          <cell r="L123">
            <v>-2822.1974</v>
          </cell>
          <cell r="M123" t="str">
            <v>Approved</v>
          </cell>
          <cell r="N123">
            <v>-2822.1974</v>
          </cell>
          <cell r="O123" t="str">
            <v>015-05-0132  -DAutomotive Industry Financing Program</v>
          </cell>
        </row>
        <row r="124">
          <cell r="A124" t="str">
            <v>015-05-0132  -DLegacy Securities Public-Private Investment Program (PPIP)</v>
          </cell>
          <cell r="B124" t="str">
            <v>015-05-0132  -D</v>
          </cell>
          <cell r="C124" t="str">
            <v>Department of the Treasury</v>
          </cell>
          <cell r="D124" t="str">
            <v>Troubled Asset Relief Program Account</v>
          </cell>
          <cell r="E124" t="str">
            <v>Legacy Securities Public-Private Investment Program  (PPIP)</v>
          </cell>
          <cell r="F124" t="str">
            <v>D</v>
          </cell>
          <cell r="M124" t="str">
            <v>Approved</v>
          </cell>
          <cell r="N124">
            <v>0</v>
          </cell>
          <cell r="O124" t="str">
            <v>015-05-0132  -DLegacy Securities Public-Private Investment Program (PPIP)</v>
          </cell>
        </row>
        <row r="125">
          <cell r="A125" t="str">
            <v>015-05-0132  -DSmall Business Lending Initiative--7(a) purchases</v>
          </cell>
          <cell r="B125" t="str">
            <v>015-05-0132  -D</v>
          </cell>
          <cell r="C125" t="str">
            <v>Department of the Treasury</v>
          </cell>
          <cell r="D125" t="str">
            <v>Troubled Asset Relief Program Account</v>
          </cell>
          <cell r="E125" t="str">
            <v>Small Business Lending Initiative--7(a) purchases</v>
          </cell>
          <cell r="F125" t="str">
            <v>D</v>
          </cell>
          <cell r="M125" t="str">
            <v>Approved</v>
          </cell>
          <cell r="N125">
            <v>0</v>
          </cell>
          <cell r="O125" t="str">
            <v>015-05-0132  -DSmall Business Lending Initiative--7(a) purchases</v>
          </cell>
        </row>
        <row r="126">
          <cell r="A126" t="str">
            <v>015-05-0132  -DTerm-Asset Backed Securities Loan Facility (TALF)</v>
          </cell>
          <cell r="B126" t="str">
            <v>015-05-0132  -D</v>
          </cell>
          <cell r="C126" t="str">
            <v>Department of the Treasury</v>
          </cell>
          <cell r="D126" t="str">
            <v>Troubled Asset Relief Program Account</v>
          </cell>
          <cell r="E126" t="str">
            <v>Term-Asset Backed Securities Loan Facility (TALF)</v>
          </cell>
          <cell r="F126" t="str">
            <v>D</v>
          </cell>
          <cell r="M126" t="str">
            <v>Approved</v>
          </cell>
          <cell r="N126">
            <v>0</v>
          </cell>
          <cell r="O126" t="str">
            <v>015-05-0132  -DTerm-Asset Backed Securities Loan Facility (TALF)</v>
          </cell>
        </row>
        <row r="127">
          <cell r="A127" t="str">
            <v>015-05-0132  -GAsset Guarantee Program</v>
          </cell>
          <cell r="B127" t="str">
            <v>015-05-0132  -G</v>
          </cell>
          <cell r="C127" t="str">
            <v>Department of the Treasury</v>
          </cell>
          <cell r="D127" t="str">
            <v>Troubled Asset Relief Program Account</v>
          </cell>
          <cell r="E127" t="str">
            <v>Asset Guarantee Program</v>
          </cell>
          <cell r="F127" t="str">
            <v>G</v>
          </cell>
          <cell r="M127" t="str">
            <v>Approved</v>
          </cell>
          <cell r="N127">
            <v>0</v>
          </cell>
          <cell r="O127" t="str">
            <v>015-05-0132  -GAsset Guarantee Program</v>
          </cell>
        </row>
        <row r="128">
          <cell r="A128" t="str">
            <v>015-05-0134  -DAIG Investments</v>
          </cell>
          <cell r="B128" t="str">
            <v>015-05-0134  -D</v>
          </cell>
          <cell r="C128" t="str">
            <v>Department of the Treasury</v>
          </cell>
          <cell r="D128" t="str">
            <v>Troubled Asset Relief Program Equity Purchase Program</v>
          </cell>
          <cell r="E128" t="str">
            <v>AIG Investments</v>
          </cell>
          <cell r="F128" t="str">
            <v>D</v>
          </cell>
          <cell r="M128" t="str">
            <v>Approved</v>
          </cell>
          <cell r="N128">
            <v>0</v>
          </cell>
          <cell r="O128" t="str">
            <v>015-05-0134  -DAIG Investments</v>
          </cell>
        </row>
        <row r="129">
          <cell r="A129" t="str">
            <v>015-05-0134  -DAutomotive Industry Financing Program (Equity)</v>
          </cell>
          <cell r="B129" t="str">
            <v>015-05-0134  -D</v>
          </cell>
          <cell r="C129" t="str">
            <v>Department of the Treasury</v>
          </cell>
          <cell r="D129" t="str">
            <v>Troubled Asset Relief Program Equity Purchase Program</v>
          </cell>
          <cell r="E129" t="str">
            <v>Automotive Industry Financing Program (Equity)</v>
          </cell>
          <cell r="F129" t="str">
            <v>D</v>
          </cell>
          <cell r="M129" t="str">
            <v>Approved</v>
          </cell>
          <cell r="N129">
            <v>0</v>
          </cell>
          <cell r="O129" t="str">
            <v>015-05-0134  -DAutomotive Industry Financing Program (Equity)</v>
          </cell>
        </row>
        <row r="130">
          <cell r="A130" t="str">
            <v>015-05-0134  -DCapital Purchase Program</v>
          </cell>
          <cell r="B130" t="str">
            <v>015-05-0134  -D</v>
          </cell>
          <cell r="C130" t="str">
            <v>Department of the Treasury</v>
          </cell>
          <cell r="D130" t="str">
            <v>Troubled Asset Relief Program Equity Purchase Program</v>
          </cell>
          <cell r="E130" t="str">
            <v>Capital Purchase Program</v>
          </cell>
          <cell r="F130" t="str">
            <v>D</v>
          </cell>
          <cell r="G130">
            <v>4337.9889000000003</v>
          </cell>
          <cell r="H130">
            <v>4337.9889000000003</v>
          </cell>
          <cell r="I130">
            <v>7996.0806000000002</v>
          </cell>
          <cell r="J130">
            <v>0</v>
          </cell>
          <cell r="K130">
            <v>0</v>
          </cell>
          <cell r="L130">
            <v>12334.0695</v>
          </cell>
          <cell r="M130" t="str">
            <v>Approved</v>
          </cell>
          <cell r="N130">
            <v>12334.069500000001</v>
          </cell>
          <cell r="O130" t="str">
            <v>015-05-0134  -DCapital Purchase Program</v>
          </cell>
        </row>
        <row r="131">
          <cell r="A131" t="str">
            <v>015-05-0134  -DCommunity Development Capital Initiative</v>
          </cell>
          <cell r="B131" t="str">
            <v>015-05-0134  -D</v>
          </cell>
          <cell r="C131" t="str">
            <v>Department of the Treasury</v>
          </cell>
          <cell r="D131" t="str">
            <v>Troubled Asset Relief Program Equity Purchase Program</v>
          </cell>
          <cell r="E131" t="str">
            <v>Community Development Capital Initiative</v>
          </cell>
          <cell r="F131" t="str">
            <v>D</v>
          </cell>
          <cell r="G131">
            <v>-44.710599999999999</v>
          </cell>
          <cell r="H131">
            <v>0</v>
          </cell>
          <cell r="I131">
            <v>0</v>
          </cell>
          <cell r="J131">
            <v>-44.710599999999999</v>
          </cell>
          <cell r="K131">
            <v>-61.780200000000001</v>
          </cell>
          <cell r="L131">
            <v>-106.49079999999999</v>
          </cell>
          <cell r="M131" t="str">
            <v>Approved</v>
          </cell>
          <cell r="N131">
            <v>-106.49080000000001</v>
          </cell>
          <cell r="O131" t="str">
            <v>015-05-0134  -DCommunity Development Capital Initiative</v>
          </cell>
        </row>
        <row r="132">
          <cell r="A132" t="str">
            <v>015-05-0134  -DLegacy Securities Public-Private Investment Program</v>
          </cell>
          <cell r="B132" t="str">
            <v>015-05-0134  -D</v>
          </cell>
          <cell r="C132" t="str">
            <v>Department of the Treasury</v>
          </cell>
          <cell r="D132" t="str">
            <v>Troubled Asset Relief Program Equity Purchase Program</v>
          </cell>
          <cell r="E132" t="str">
            <v>Legacy Securities Public-Private Investment Program</v>
          </cell>
          <cell r="F132" t="str">
            <v>D</v>
          </cell>
          <cell r="G132">
            <v>0</v>
          </cell>
          <cell r="H132">
            <v>0</v>
          </cell>
          <cell r="I132">
            <v>0</v>
          </cell>
          <cell r="J132">
            <v>0</v>
          </cell>
          <cell r="K132">
            <v>0</v>
          </cell>
          <cell r="L132">
            <v>0</v>
          </cell>
          <cell r="M132" t="str">
            <v>Approved</v>
          </cell>
          <cell r="N132">
            <v>0</v>
          </cell>
          <cell r="O132" t="str">
            <v>015-05-0134  -DLegacy Securities Public-Private Investment Program</v>
          </cell>
        </row>
        <row r="133">
          <cell r="A133" t="str">
            <v>015-05-0134  -DTargeted Investment Program</v>
          </cell>
          <cell r="B133" t="str">
            <v>015-05-0134  -D</v>
          </cell>
          <cell r="C133" t="str">
            <v>Department of the Treasury</v>
          </cell>
          <cell r="D133" t="str">
            <v>Troubled Asset Relief Program Equity Purchase Program</v>
          </cell>
          <cell r="E133" t="str">
            <v>Targeted Investment Program</v>
          </cell>
          <cell r="F133" t="str">
            <v>D</v>
          </cell>
          <cell r="M133" t="str">
            <v>Approved</v>
          </cell>
          <cell r="N133">
            <v>0</v>
          </cell>
          <cell r="O133" t="str">
            <v>015-05-0134  -DTargeted Investment Program</v>
          </cell>
        </row>
        <row r="134">
          <cell r="A134" t="str">
            <v>015-05-0136  -GFHA Refi Letter of Credit</v>
          </cell>
          <cell r="B134" t="str">
            <v>015-05-0136  -G</v>
          </cell>
          <cell r="C134" t="str">
            <v>Department of the Treasury</v>
          </cell>
          <cell r="D134" t="str">
            <v>Troubled Asset Relief Program, Housing Programs</v>
          </cell>
          <cell r="E134" t="str">
            <v>FHA Refi Letter of Credit</v>
          </cell>
          <cell r="F134" t="str">
            <v>G</v>
          </cell>
          <cell r="G134">
            <v>-638.92179999999996</v>
          </cell>
          <cell r="H134">
            <v>1E-3</v>
          </cell>
          <cell r="I134">
            <v>0</v>
          </cell>
          <cell r="J134">
            <v>-638.92280000000005</v>
          </cell>
          <cell r="K134">
            <v>-0.43609999999999999</v>
          </cell>
          <cell r="L134">
            <v>-639.35789999999997</v>
          </cell>
          <cell r="M134" t="str">
            <v>Approved</v>
          </cell>
          <cell r="N134">
            <v>-639.35790000000009</v>
          </cell>
          <cell r="O134" t="str">
            <v>015-05-0136  -GFHA Refi Letter of Credit</v>
          </cell>
        </row>
        <row r="135">
          <cell r="A135" t="str">
            <v>015-05-0141  -DSmall Business Lending Fund Investments</v>
          </cell>
          <cell r="B135" t="str">
            <v>015-05-0141  -D</v>
          </cell>
          <cell r="C135" t="str">
            <v>Department of the Treasury</v>
          </cell>
          <cell r="D135" t="str">
            <v>Small Business Lending Fund Program Account</v>
          </cell>
          <cell r="E135" t="str">
            <v>Small Business Lending Fund Investments</v>
          </cell>
          <cell r="F135" t="str">
            <v>D</v>
          </cell>
          <cell r="G135">
            <v>-4063.8667999999998</v>
          </cell>
          <cell r="H135">
            <v>0</v>
          </cell>
          <cell r="I135">
            <v>0</v>
          </cell>
          <cell r="J135">
            <v>-4063.8667999999998</v>
          </cell>
          <cell r="K135">
            <v>-1043.8008</v>
          </cell>
          <cell r="L135">
            <v>-5107.6675999999998</v>
          </cell>
          <cell r="M135" t="str">
            <v>Approved</v>
          </cell>
          <cell r="N135">
            <v>-5107.6675999999998</v>
          </cell>
          <cell r="O135" t="str">
            <v>015-05-0141  -DSmall Business Lending Fund Investments</v>
          </cell>
        </row>
        <row r="136">
          <cell r="A136" t="str">
            <v>015-05-1881  -DBond Guarantee Program</v>
          </cell>
          <cell r="B136" t="str">
            <v>015-05-1881  -D</v>
          </cell>
          <cell r="C136" t="str">
            <v>Department of the Treasury</v>
          </cell>
          <cell r="D136" t="str">
            <v>Community Development Financial Institutions Fund Program Accoun</v>
          </cell>
          <cell r="E136" t="str">
            <v>Bond Guarantee Program</v>
          </cell>
          <cell r="F136" t="str">
            <v>D</v>
          </cell>
          <cell r="G136">
            <v>-13801.736699999999</v>
          </cell>
          <cell r="H136">
            <v>465.18009999999998</v>
          </cell>
          <cell r="I136">
            <v>17279.8619</v>
          </cell>
          <cell r="J136">
            <v>-14266.916800000001</v>
          </cell>
          <cell r="K136">
            <v>0</v>
          </cell>
          <cell r="L136">
            <v>3478.1251999999999</v>
          </cell>
          <cell r="M136" t="str">
            <v>Approved</v>
          </cell>
          <cell r="N136">
            <v>3478.1252000000004</v>
          </cell>
          <cell r="O136" t="str">
            <v>015-05-1881  -DBond Guarantee Program</v>
          </cell>
        </row>
        <row r="137">
          <cell r="A137" t="str">
            <v>015-05-1881  -DCommunity Development Financial Institutions Prog Fin Assist.</v>
          </cell>
          <cell r="B137" t="str">
            <v>015-05-1881  -D</v>
          </cell>
          <cell r="C137" t="str">
            <v>Department of the Treasury</v>
          </cell>
          <cell r="D137" t="str">
            <v>Community Development Financial Institutions Fund Program Accoun</v>
          </cell>
          <cell r="E137" t="str">
            <v>Community Development Financial Institutions Prog Fin Assist.</v>
          </cell>
          <cell r="F137" t="str">
            <v>D</v>
          </cell>
          <cell r="G137">
            <v>-1809.9312</v>
          </cell>
          <cell r="H137">
            <v>45.582900000000002</v>
          </cell>
          <cell r="I137">
            <v>6.3464</v>
          </cell>
          <cell r="J137">
            <v>-1855.5141000000001</v>
          </cell>
          <cell r="K137">
            <v>-588.47479999999996</v>
          </cell>
          <cell r="L137">
            <v>-2392.0596</v>
          </cell>
          <cell r="M137" t="str">
            <v>Approved</v>
          </cell>
          <cell r="N137">
            <v>-2392.0596</v>
          </cell>
          <cell r="O137" t="str">
            <v>015-05-1881  -DCommunity Development Financial Institutions Prog Fin Assist.</v>
          </cell>
        </row>
        <row r="138">
          <cell r="A138" t="str">
            <v>015-05-1889  -D13(3) Corporate Credit Facilities</v>
          </cell>
          <cell r="B138" t="str">
            <v>015-05-1889  -D</v>
          </cell>
          <cell r="C138" t="str">
            <v>Department of the Treasury</v>
          </cell>
          <cell r="D138" t="str">
            <v>Economic Stabilization Program Account</v>
          </cell>
          <cell r="E138" t="str">
            <v>13(3) Corporate Credit Facilities</v>
          </cell>
          <cell r="F138" t="str">
            <v>D</v>
          </cell>
          <cell r="G138">
            <v>-443315.63829999999</v>
          </cell>
          <cell r="H138">
            <v>0</v>
          </cell>
          <cell r="I138">
            <v>0</v>
          </cell>
          <cell r="J138">
            <v>-443315.63829999999</v>
          </cell>
          <cell r="K138">
            <v>-7723.9939999999997</v>
          </cell>
          <cell r="L138">
            <v>-451039.6323</v>
          </cell>
          <cell r="M138" t="str">
            <v>Approved</v>
          </cell>
          <cell r="N138">
            <v>-451039.6323</v>
          </cell>
          <cell r="O138" t="str">
            <v>015-05-1889  -D13(3) Corporate Credit Facilities</v>
          </cell>
        </row>
        <row r="139">
          <cell r="A139" t="str">
            <v>015-05-1889  -D13(3) Main Street Lending Program</v>
          </cell>
          <cell r="B139" t="str">
            <v>015-05-1889  -D</v>
          </cell>
          <cell r="C139" t="str">
            <v>Department of the Treasury</v>
          </cell>
          <cell r="D139" t="str">
            <v>Economic Stabilization Program Account</v>
          </cell>
          <cell r="E139" t="str">
            <v>13(3) Main Street Lending Program</v>
          </cell>
          <cell r="F139" t="str">
            <v>D</v>
          </cell>
          <cell r="G139">
            <v>-3195883.3110000002</v>
          </cell>
          <cell r="H139">
            <v>0</v>
          </cell>
          <cell r="I139">
            <v>0</v>
          </cell>
          <cell r="J139">
            <v>-3195883.3110000002</v>
          </cell>
          <cell r="K139">
            <v>-56559.515899999999</v>
          </cell>
          <cell r="L139">
            <v>-3252442.827</v>
          </cell>
          <cell r="M139" t="str">
            <v>Approved</v>
          </cell>
          <cell r="N139">
            <v>-3252442.8269000002</v>
          </cell>
          <cell r="O139" t="str">
            <v>015-05-1889  -D13(3) Main Street Lending Program</v>
          </cell>
        </row>
        <row r="140">
          <cell r="A140" t="str">
            <v>015-05-1889  -D13(3) Municipal Liquidity Facility</v>
          </cell>
          <cell r="B140" t="str">
            <v>015-05-1889  -D</v>
          </cell>
          <cell r="C140" t="str">
            <v>Department of the Treasury</v>
          </cell>
          <cell r="D140" t="str">
            <v>Economic Stabilization Program Account</v>
          </cell>
          <cell r="E140" t="str">
            <v>13(3) Municipal Liquidity Facility</v>
          </cell>
          <cell r="F140" t="str">
            <v>D</v>
          </cell>
          <cell r="G140">
            <v>-214511.53909999999</v>
          </cell>
          <cell r="H140">
            <v>0</v>
          </cell>
          <cell r="I140">
            <v>0</v>
          </cell>
          <cell r="J140">
            <v>-214511.53909999999</v>
          </cell>
          <cell r="K140">
            <v>-3450.6704</v>
          </cell>
          <cell r="L140">
            <v>-217962.2095</v>
          </cell>
          <cell r="M140" t="str">
            <v>Approved</v>
          </cell>
          <cell r="N140">
            <v>-217962.2095</v>
          </cell>
          <cell r="O140" t="str">
            <v>015-05-1889  -D13(3) Municipal Liquidity Facility</v>
          </cell>
        </row>
        <row r="141">
          <cell r="A141" t="str">
            <v>015-05-1889  -D13(3) Term Asset-Backed Securities Loan Facility</v>
          </cell>
          <cell r="B141" t="str">
            <v>015-05-1889  -D</v>
          </cell>
          <cell r="C141" t="str">
            <v>Department of the Treasury</v>
          </cell>
          <cell r="D141" t="str">
            <v>Economic Stabilization Program Account</v>
          </cell>
          <cell r="E141" t="str">
            <v>13(3) Term Asset-Backed Securities Loan Facility</v>
          </cell>
          <cell r="F141" t="str">
            <v>D</v>
          </cell>
          <cell r="G141">
            <v>-96506.250499999995</v>
          </cell>
          <cell r="H141">
            <v>0</v>
          </cell>
          <cell r="I141">
            <v>0</v>
          </cell>
          <cell r="J141">
            <v>-96506.250499999995</v>
          </cell>
          <cell r="K141">
            <v>-1549.4982</v>
          </cell>
          <cell r="L141">
            <v>-98055.748699999996</v>
          </cell>
          <cell r="M141" t="str">
            <v>Approved</v>
          </cell>
          <cell r="N141">
            <v>-98055.748699999996</v>
          </cell>
          <cell r="O141" t="str">
            <v>015-05-1889  -D13(3) Term Asset-Backed Securities Loan Facility</v>
          </cell>
        </row>
        <row r="142">
          <cell r="A142" t="str">
            <v>015-05-1889  -DBusinesses Critical to National Security</v>
          </cell>
          <cell r="B142" t="str">
            <v>015-05-1889  -D</v>
          </cell>
          <cell r="C142" t="str">
            <v>Department of the Treasury</v>
          </cell>
          <cell r="D142" t="str">
            <v>Economic Stabilization Program Account</v>
          </cell>
          <cell r="E142" t="str">
            <v>Businesses Critical to National Security</v>
          </cell>
          <cell r="F142" t="str">
            <v>D</v>
          </cell>
          <cell r="G142">
            <v>-229804.22349999999</v>
          </cell>
          <cell r="H142">
            <v>0</v>
          </cell>
          <cell r="I142">
            <v>319.33109999999999</v>
          </cell>
          <cell r="J142">
            <v>-229804.22349999999</v>
          </cell>
          <cell r="K142">
            <v>-1570.5608999999999</v>
          </cell>
          <cell r="L142">
            <v>-231055.45329999999</v>
          </cell>
          <cell r="M142" t="str">
            <v>Approved</v>
          </cell>
          <cell r="N142">
            <v>-231055.45329999999</v>
          </cell>
          <cell r="O142" t="str">
            <v>015-05-1889  -DBusinesses Critical to National Security</v>
          </cell>
        </row>
        <row r="143">
          <cell r="A143" t="str">
            <v>015-05-1889  -DCargo Carriers</v>
          </cell>
          <cell r="B143" t="str">
            <v>015-05-1889  -D</v>
          </cell>
          <cell r="C143" t="str">
            <v>Department of the Treasury</v>
          </cell>
          <cell r="D143" t="str">
            <v>Economic Stabilization Program Account</v>
          </cell>
          <cell r="E143" t="str">
            <v>Cargo Carriers</v>
          </cell>
          <cell r="F143" t="str">
            <v>D</v>
          </cell>
          <cell r="G143">
            <v>-163.52610000000001</v>
          </cell>
          <cell r="H143">
            <v>0</v>
          </cell>
          <cell r="I143">
            <v>19.373100000000001</v>
          </cell>
          <cell r="J143">
            <v>-163.52610000000001</v>
          </cell>
          <cell r="K143">
            <v>0</v>
          </cell>
          <cell r="L143">
            <v>-144.15299999999999</v>
          </cell>
          <cell r="M143" t="str">
            <v>Approved</v>
          </cell>
          <cell r="N143">
            <v>-144.15300000000002</v>
          </cell>
          <cell r="O143" t="str">
            <v>015-05-1889  -DCargo Carriers</v>
          </cell>
        </row>
        <row r="144">
          <cell r="A144" t="str">
            <v>015-05-1889  -DMRO and Ticketing Agencies</v>
          </cell>
          <cell r="B144" t="str">
            <v>015-05-1889  -D</v>
          </cell>
          <cell r="C144" t="str">
            <v>Department of the Treasury</v>
          </cell>
          <cell r="D144" t="str">
            <v>Economic Stabilization Program Account</v>
          </cell>
          <cell r="E144" t="str">
            <v>MRO and Ticketing Agencies</v>
          </cell>
          <cell r="F144" t="str">
            <v>D</v>
          </cell>
          <cell r="G144">
            <v>-3405.7094000000002</v>
          </cell>
          <cell r="H144">
            <v>0</v>
          </cell>
          <cell r="I144">
            <v>187.06379999999999</v>
          </cell>
          <cell r="J144">
            <v>-3405.7094000000002</v>
          </cell>
          <cell r="K144">
            <v>0</v>
          </cell>
          <cell r="L144">
            <v>-3218.6455999999998</v>
          </cell>
          <cell r="M144" t="str">
            <v>Approved</v>
          </cell>
          <cell r="N144">
            <v>-3218.6456000000003</v>
          </cell>
          <cell r="O144" t="str">
            <v>015-05-1889  -DMRO and Ticketing Agencies</v>
          </cell>
        </row>
        <row r="145">
          <cell r="A145" t="str">
            <v>015-05-1889  -DPassenger Carriers, Large</v>
          </cell>
          <cell r="B145" t="str">
            <v>015-05-1889  -D</v>
          </cell>
          <cell r="C145" t="str">
            <v>Department of the Treasury</v>
          </cell>
          <cell r="D145" t="str">
            <v>Economic Stabilization Program Account</v>
          </cell>
          <cell r="E145" t="str">
            <v>Passenger Carriers, Large</v>
          </cell>
          <cell r="F145" t="str">
            <v>D</v>
          </cell>
          <cell r="G145">
            <v>-154045.9425</v>
          </cell>
          <cell r="H145">
            <v>0</v>
          </cell>
          <cell r="I145">
            <v>0</v>
          </cell>
          <cell r="J145">
            <v>-154045.9425</v>
          </cell>
          <cell r="K145">
            <v>-2665.3339000000001</v>
          </cell>
          <cell r="L145">
            <v>-156711.2764</v>
          </cell>
          <cell r="M145" t="str">
            <v>Approved</v>
          </cell>
          <cell r="N145">
            <v>-156711.2764</v>
          </cell>
          <cell r="O145" t="str">
            <v>015-05-1889  -DPassenger Carriers, Large</v>
          </cell>
        </row>
        <row r="146">
          <cell r="A146" t="str">
            <v>015-05-1889  -DPassenger Carriers, Small</v>
          </cell>
          <cell r="B146" t="str">
            <v>015-05-1889  -D</v>
          </cell>
          <cell r="C146" t="str">
            <v>Department of the Treasury</v>
          </cell>
          <cell r="D146" t="str">
            <v>Economic Stabilization Program Account</v>
          </cell>
          <cell r="E146" t="str">
            <v>Passenger Carriers, Small</v>
          </cell>
          <cell r="F146" t="str">
            <v>D</v>
          </cell>
          <cell r="G146">
            <v>-3622.5382</v>
          </cell>
          <cell r="H146">
            <v>0</v>
          </cell>
          <cell r="I146">
            <v>2919.5133000000001</v>
          </cell>
          <cell r="J146">
            <v>-3622.5382</v>
          </cell>
          <cell r="K146">
            <v>0</v>
          </cell>
          <cell r="L146">
            <v>-703.0249</v>
          </cell>
          <cell r="M146" t="str">
            <v>Approved</v>
          </cell>
          <cell r="N146">
            <v>-703.02489999999989</v>
          </cell>
          <cell r="O146" t="str">
            <v>015-05-1889  -DPassenger Carriers, Small</v>
          </cell>
        </row>
        <row r="147">
          <cell r="A147" t="str">
            <v>018-40-0241  -DCollege housing and academic facilities loans</v>
          </cell>
          <cell r="B147" t="str">
            <v>018-40-0241  -D</v>
          </cell>
          <cell r="C147" t="str">
            <v>Department of Education</v>
          </cell>
          <cell r="D147" t="str">
            <v>College Housing and Academic Facilities Loans Program Account</v>
          </cell>
          <cell r="E147" t="str">
            <v>College housing and academic facilities loans</v>
          </cell>
          <cell r="F147" t="str">
            <v>D</v>
          </cell>
          <cell r="G147">
            <v>-382.00569999999999</v>
          </cell>
          <cell r="H147">
            <v>0</v>
          </cell>
          <cell r="I147">
            <v>0</v>
          </cell>
          <cell r="J147">
            <v>-382.00569999999999</v>
          </cell>
          <cell r="K147">
            <v>-2003.4613999999999</v>
          </cell>
          <cell r="L147">
            <v>-2385.4670999999998</v>
          </cell>
          <cell r="M147" t="str">
            <v>Approved</v>
          </cell>
          <cell r="N147">
            <v>-2385.4670999999998</v>
          </cell>
          <cell r="O147" t="str">
            <v>018-40-0241  -DCollege housing and academic facilities loans</v>
          </cell>
        </row>
        <row r="148">
          <cell r="A148" t="str">
            <v>018-40-0241  -DHBCU Hurricane Supplemental</v>
          </cell>
          <cell r="B148" t="str">
            <v>018-40-0241  -D</v>
          </cell>
          <cell r="C148" t="str">
            <v>Department of Education</v>
          </cell>
          <cell r="D148" t="str">
            <v>College Housing and Academic Facilities Loans Program Account</v>
          </cell>
          <cell r="E148" t="str">
            <v>HBCU Hurricane Supplemental</v>
          </cell>
          <cell r="F148" t="str">
            <v>D</v>
          </cell>
          <cell r="M148" t="str">
            <v>Approved</v>
          </cell>
          <cell r="N148">
            <v>0</v>
          </cell>
          <cell r="O148" t="str">
            <v>018-40-0241  -DHBCU Hurricane Supplemental</v>
          </cell>
        </row>
        <row r="149">
          <cell r="A149" t="str">
            <v>018-40-0241  -DHistorically Black Colleges and Universities</v>
          </cell>
          <cell r="B149" t="str">
            <v>018-40-0241  -D</v>
          </cell>
          <cell r="C149" t="str">
            <v>Department of Education</v>
          </cell>
          <cell r="D149" t="str">
            <v>College Housing and Academic Facilities Loans Program Account</v>
          </cell>
          <cell r="E149" t="str">
            <v>Historically Black Colleges and Universities</v>
          </cell>
          <cell r="F149" t="str">
            <v>D</v>
          </cell>
          <cell r="G149">
            <v>38410</v>
          </cell>
          <cell r="H149">
            <v>241752</v>
          </cell>
          <cell r="I149">
            <v>41684</v>
          </cell>
          <cell r="J149">
            <v>-203342</v>
          </cell>
          <cell r="K149">
            <v>-85163</v>
          </cell>
          <cell r="L149">
            <v>-5069</v>
          </cell>
          <cell r="M149" t="str">
            <v>Approved</v>
          </cell>
          <cell r="N149">
            <v>-5069</v>
          </cell>
          <cell r="O149" t="str">
            <v>018-40-0241  -DHistorically Black Colleges and Universities</v>
          </cell>
        </row>
        <row r="150">
          <cell r="A150" t="str">
            <v>018-45-0206  -DTEACH Grants</v>
          </cell>
          <cell r="B150" t="str">
            <v>018-45-0206  -D</v>
          </cell>
          <cell r="C150" t="str">
            <v>Department of Education</v>
          </cell>
          <cell r="D150" t="str">
            <v>TEACH Grant Program Account</v>
          </cell>
          <cell r="E150" t="str">
            <v>TEACH Grants</v>
          </cell>
          <cell r="F150" t="str">
            <v>D</v>
          </cell>
          <cell r="G150">
            <v>49431.964999999997</v>
          </cell>
          <cell r="H150">
            <v>52763.865899999997</v>
          </cell>
          <cell r="I150">
            <v>16579.869500000001</v>
          </cell>
          <cell r="J150">
            <v>-3331.9009000000001</v>
          </cell>
          <cell r="K150">
            <v>-257.45330000000001</v>
          </cell>
          <cell r="L150">
            <v>65754.381200000003</v>
          </cell>
          <cell r="M150" t="str">
            <v>Approved</v>
          </cell>
          <cell r="N150">
            <v>65754.381200000018</v>
          </cell>
          <cell r="O150" t="str">
            <v>018-45-0206  -DTEACH Grants</v>
          </cell>
        </row>
        <row r="151">
          <cell r="A151" t="str">
            <v>018-45-0206  -DTEACH Grants (Legislative Proposal)</v>
          </cell>
          <cell r="B151" t="str">
            <v>018-45-0206  -D</v>
          </cell>
          <cell r="C151" t="str">
            <v>Department of Education</v>
          </cell>
          <cell r="D151" t="str">
            <v>TEACH Grant Program Account</v>
          </cell>
          <cell r="E151" t="str">
            <v>TEACH Grants (Legislative Proposal)</v>
          </cell>
          <cell r="F151" t="str">
            <v>D</v>
          </cell>
          <cell r="M151" t="str">
            <v>Approved</v>
          </cell>
          <cell r="N151">
            <v>0</v>
          </cell>
          <cell r="O151" t="str">
            <v>018-45-0206  -DTEACH Grants (Legislative Proposal)</v>
          </cell>
        </row>
        <row r="152">
          <cell r="A152" t="str">
            <v>018-45-0217  -DFederal Perkins Loans (Legislative Proposal)</v>
          </cell>
          <cell r="B152" t="str">
            <v>018-45-0217  -D</v>
          </cell>
          <cell r="C152" t="str">
            <v>Department of Education</v>
          </cell>
          <cell r="D152" t="str">
            <v>Federal Perkins Loan Program Account</v>
          </cell>
          <cell r="E152" t="str">
            <v>Federal Perkins Loans (Legislative Proposal)</v>
          </cell>
          <cell r="F152" t="str">
            <v>D</v>
          </cell>
          <cell r="M152" t="str">
            <v>Approved</v>
          </cell>
          <cell r="N152">
            <v>0</v>
          </cell>
          <cell r="O152" t="str">
            <v>018-45-0217  -DFederal Perkins Loans (Legislative Proposal)</v>
          </cell>
        </row>
        <row r="153">
          <cell r="A153" t="str">
            <v>018-45-0231  -DDirect Participation Agreement Reestimates</v>
          </cell>
          <cell r="B153" t="str">
            <v>018-45-0231  -D</v>
          </cell>
          <cell r="C153" t="str">
            <v>Department of Education</v>
          </cell>
          <cell r="D153" t="str">
            <v>Federal Family Education Loan Program Account</v>
          </cell>
          <cell r="E153" t="str">
            <v>Direct Participation Agreement Reestimates</v>
          </cell>
          <cell r="F153" t="str">
            <v>D</v>
          </cell>
          <cell r="G153">
            <v>578663.47829999996</v>
          </cell>
          <cell r="H153">
            <v>578663.47829999996</v>
          </cell>
          <cell r="I153">
            <v>280276.12530000001</v>
          </cell>
          <cell r="J153">
            <v>0</v>
          </cell>
          <cell r="K153">
            <v>0</v>
          </cell>
          <cell r="L153">
            <v>858939.60360000003</v>
          </cell>
          <cell r="M153" t="str">
            <v>Approved</v>
          </cell>
          <cell r="N153">
            <v>858939.60360000003</v>
          </cell>
          <cell r="O153" t="str">
            <v>018-45-0231  -DDirect Participation Agreement Reestimates</v>
          </cell>
        </row>
        <row r="154">
          <cell r="A154" t="str">
            <v>018-45-0231  -DDirect Standard Put Reestimates</v>
          </cell>
          <cell r="B154" t="str">
            <v>018-45-0231  -D</v>
          </cell>
          <cell r="C154" t="str">
            <v>Department of Education</v>
          </cell>
          <cell r="D154" t="str">
            <v>Federal Family Education Loan Program Account</v>
          </cell>
          <cell r="E154" t="str">
            <v>Direct Standard Put Reestimates</v>
          </cell>
          <cell r="F154" t="str">
            <v>D</v>
          </cell>
          <cell r="G154">
            <v>318494.82549999998</v>
          </cell>
          <cell r="H154">
            <v>318494.82549999998</v>
          </cell>
          <cell r="I154">
            <v>148069.26190000001</v>
          </cell>
          <cell r="J154">
            <v>0</v>
          </cell>
          <cell r="K154">
            <v>0</v>
          </cell>
          <cell r="L154">
            <v>466564.08740000002</v>
          </cell>
          <cell r="M154" t="str">
            <v>Approved</v>
          </cell>
          <cell r="N154">
            <v>466564.08739999996</v>
          </cell>
          <cell r="O154" t="str">
            <v>018-45-0231  -DDirect Standard Put Reestimates</v>
          </cell>
        </row>
        <row r="155">
          <cell r="A155" t="str">
            <v>018-45-0231  -DFFB Conduit Liquidity Guarantee</v>
          </cell>
          <cell r="B155" t="str">
            <v>018-45-0231  -D</v>
          </cell>
          <cell r="C155" t="str">
            <v>Department of Education</v>
          </cell>
          <cell r="D155" t="str">
            <v>Federal Family Education Loan Program Account</v>
          </cell>
          <cell r="E155" t="str">
            <v>FFB Conduit Liquidity Guarantee</v>
          </cell>
          <cell r="F155" t="str">
            <v>D</v>
          </cell>
          <cell r="M155" t="str">
            <v>Approved</v>
          </cell>
          <cell r="N155">
            <v>0</v>
          </cell>
          <cell r="O155" t="str">
            <v>018-45-0231  -DFFB Conduit Liquidity Guarantee</v>
          </cell>
        </row>
        <row r="156">
          <cell r="A156" t="str">
            <v>018-45-0231  -GFFEL Guarantees</v>
          </cell>
          <cell r="B156" t="str">
            <v>018-45-0231  -G</v>
          </cell>
          <cell r="C156" t="str">
            <v>Department of Education</v>
          </cell>
          <cell r="D156" t="str">
            <v>Federal Family Education Loan Program Account</v>
          </cell>
          <cell r="E156" t="str">
            <v>FFEL Guarantees</v>
          </cell>
          <cell r="F156" t="str">
            <v>G</v>
          </cell>
          <cell r="G156">
            <v>3865921.1260000002</v>
          </cell>
          <cell r="H156">
            <v>3865921.1260000002</v>
          </cell>
          <cell r="I156">
            <v>4605812.4850000003</v>
          </cell>
          <cell r="J156">
            <v>0</v>
          </cell>
          <cell r="K156">
            <v>0</v>
          </cell>
          <cell r="L156">
            <v>8471733.6119999997</v>
          </cell>
          <cell r="M156" t="str">
            <v>Approved</v>
          </cell>
          <cell r="N156">
            <v>8471733.6110000014</v>
          </cell>
          <cell r="O156" t="str">
            <v>018-45-0231  -GFFEL Guarantees</v>
          </cell>
        </row>
        <row r="157">
          <cell r="A157" t="str">
            <v>018-45-0231  -GFFEL Guarantees (Legislative Proposal)</v>
          </cell>
          <cell r="B157" t="str">
            <v>018-45-0231  -G</v>
          </cell>
          <cell r="C157" t="str">
            <v>Department of Education</v>
          </cell>
          <cell r="D157" t="str">
            <v>Federal Family Education Loan Program Account</v>
          </cell>
          <cell r="E157" t="str">
            <v>FFEL Guarantees (Legislative Proposal)</v>
          </cell>
          <cell r="F157" t="str">
            <v>G</v>
          </cell>
          <cell r="M157" t="str">
            <v>Approved</v>
          </cell>
          <cell r="N157">
            <v>0</v>
          </cell>
          <cell r="O157" t="str">
            <v>018-45-0231  -GFFEL Guarantees (Legislative Proposal)</v>
          </cell>
        </row>
        <row r="158">
          <cell r="A158" t="str">
            <v>018-45-0243  -DConsolidation</v>
          </cell>
          <cell r="B158" t="str">
            <v>018-45-0243  -D</v>
          </cell>
          <cell r="C158" t="str">
            <v>Department of Education</v>
          </cell>
          <cell r="D158" t="str">
            <v>Federal Direct Student Loan Program Account</v>
          </cell>
          <cell r="E158" t="str">
            <v>Consolidation</v>
          </cell>
          <cell r="F158" t="str">
            <v>D</v>
          </cell>
          <cell r="M158" t="str">
            <v>Approved</v>
          </cell>
          <cell r="N158">
            <v>0</v>
          </cell>
          <cell r="O158" t="str">
            <v>018-45-0243  -DConsolidation</v>
          </cell>
        </row>
        <row r="159">
          <cell r="A159" t="str">
            <v>018-45-0243  -DConsolidation (Legislative Proposal)</v>
          </cell>
          <cell r="B159" t="str">
            <v>018-45-0243  -D</v>
          </cell>
          <cell r="C159" t="str">
            <v>Department of Education</v>
          </cell>
          <cell r="D159" t="str">
            <v>Federal Direct Student Loan Program Account</v>
          </cell>
          <cell r="E159" t="str">
            <v>Consolidation (Legislative Proposal)</v>
          </cell>
          <cell r="F159" t="str">
            <v>D</v>
          </cell>
          <cell r="M159" t="str">
            <v>Approved</v>
          </cell>
          <cell r="N159">
            <v>0</v>
          </cell>
          <cell r="O159" t="str">
            <v>018-45-0243  -DConsolidation (Legislative Proposal)</v>
          </cell>
        </row>
        <row r="160">
          <cell r="A160" t="str">
            <v>018-45-0243  -DFederal Direct Student Loans</v>
          </cell>
          <cell r="B160" t="str">
            <v>018-45-0243  -D</v>
          </cell>
          <cell r="C160" t="str">
            <v>Department of Education</v>
          </cell>
          <cell r="D160" t="str">
            <v>Federal Direct Student Loan Program Account</v>
          </cell>
          <cell r="E160" t="str">
            <v>Federal Direct Student Loans</v>
          </cell>
          <cell r="F160" t="str">
            <v>D</v>
          </cell>
          <cell r="G160">
            <v>9226893.9959999993</v>
          </cell>
          <cell r="H160">
            <v>22330726.699999999</v>
          </cell>
          <cell r="I160">
            <v>4375883.4850000003</v>
          </cell>
          <cell r="J160">
            <v>-13103832.699999999</v>
          </cell>
          <cell r="K160">
            <v>-597923.39809999999</v>
          </cell>
          <cell r="L160">
            <v>13004854.08</v>
          </cell>
          <cell r="M160" t="str">
            <v>Approved</v>
          </cell>
          <cell r="N160">
            <v>13004854.0869</v>
          </cell>
          <cell r="O160" t="str">
            <v>018-45-0243  -DFederal Direct Student Loans</v>
          </cell>
        </row>
        <row r="161">
          <cell r="A161" t="str">
            <v>018-45-0243  -DGraduate Loans</v>
          </cell>
          <cell r="B161" t="str">
            <v>018-45-0243  -D</v>
          </cell>
          <cell r="C161" t="str">
            <v>Department of Education</v>
          </cell>
          <cell r="D161" t="str">
            <v>Federal Direct Student Loan Program Account</v>
          </cell>
          <cell r="E161" t="str">
            <v>Graduate Loans</v>
          </cell>
          <cell r="F161" t="str">
            <v>D</v>
          </cell>
          <cell r="M161" t="str">
            <v>Approved</v>
          </cell>
          <cell r="N161">
            <v>0</v>
          </cell>
          <cell r="O161" t="e">
            <v>#N/A</v>
          </cell>
        </row>
        <row r="162">
          <cell r="A162" t="str">
            <v>018-45-0243  -DGraduate Loans (Legislative Proposal)</v>
          </cell>
          <cell r="B162" t="str">
            <v>018-45-0243  -D</v>
          </cell>
          <cell r="C162" t="str">
            <v>Department of Education</v>
          </cell>
          <cell r="D162" t="str">
            <v>Federal Direct Student Loan Program Account</v>
          </cell>
          <cell r="E162" t="str">
            <v>Graduate Loans (Legislative Proposal)</v>
          </cell>
          <cell r="F162" t="str">
            <v>D</v>
          </cell>
          <cell r="M162" t="str">
            <v>Approved</v>
          </cell>
          <cell r="N162">
            <v>0</v>
          </cell>
          <cell r="O162" t="e">
            <v>#N/A</v>
          </cell>
        </row>
        <row r="163">
          <cell r="A163" t="str">
            <v>018-45-0243  -DPLUS</v>
          </cell>
          <cell r="B163" t="str">
            <v>018-45-0243  -D</v>
          </cell>
          <cell r="C163" t="str">
            <v>Department of Education</v>
          </cell>
          <cell r="D163" t="str">
            <v>Federal Direct Student Loan Program Account</v>
          </cell>
          <cell r="E163" t="str">
            <v>PLUS</v>
          </cell>
          <cell r="F163" t="str">
            <v>D</v>
          </cell>
          <cell r="M163" t="str">
            <v>Approved</v>
          </cell>
          <cell r="N163">
            <v>0</v>
          </cell>
          <cell r="O163" t="str">
            <v>018-45-0243  -DPLUS</v>
          </cell>
        </row>
        <row r="164">
          <cell r="A164" t="str">
            <v>018-45-0243  -DPLUS (Legislative Proposal)</v>
          </cell>
          <cell r="B164" t="str">
            <v>018-45-0243  -D</v>
          </cell>
          <cell r="C164" t="str">
            <v>Department of Education</v>
          </cell>
          <cell r="D164" t="str">
            <v>Federal Direct Student Loan Program Account</v>
          </cell>
          <cell r="E164" t="str">
            <v>PLUS (Legislative Proposal)</v>
          </cell>
          <cell r="F164" t="str">
            <v>D</v>
          </cell>
          <cell r="M164" t="str">
            <v>Approved</v>
          </cell>
          <cell r="N164">
            <v>0</v>
          </cell>
          <cell r="O164" t="str">
            <v>018-45-0243  -DPLUS (Legislative Proposal)</v>
          </cell>
        </row>
        <row r="165">
          <cell r="A165" t="str">
            <v>018-45-0243  -DStafford</v>
          </cell>
          <cell r="B165" t="str">
            <v>018-45-0243  -D</v>
          </cell>
          <cell r="C165" t="str">
            <v>Department of Education</v>
          </cell>
          <cell r="D165" t="str">
            <v>Federal Direct Student Loan Program Account</v>
          </cell>
          <cell r="E165" t="str">
            <v>Stafford</v>
          </cell>
          <cell r="F165" t="str">
            <v>D</v>
          </cell>
          <cell r="M165" t="str">
            <v>Approved</v>
          </cell>
          <cell r="N165">
            <v>0</v>
          </cell>
          <cell r="O165" t="str">
            <v>018-45-0243  -DStafford</v>
          </cell>
        </row>
        <row r="166">
          <cell r="A166" t="str">
            <v>018-45-0243  -DStafford (Legislative Proposal)</v>
          </cell>
          <cell r="B166" t="str">
            <v>018-45-0243  -D</v>
          </cell>
          <cell r="C166" t="str">
            <v>Department of Education</v>
          </cell>
          <cell r="D166" t="str">
            <v>Federal Direct Student Loan Program Account</v>
          </cell>
          <cell r="E166" t="str">
            <v>Stafford (Legislative Proposal)</v>
          </cell>
          <cell r="F166" t="str">
            <v>D</v>
          </cell>
          <cell r="M166" t="str">
            <v>Approved</v>
          </cell>
          <cell r="N166">
            <v>0</v>
          </cell>
          <cell r="O166" t="str">
            <v>018-45-0243  -DStafford (Legislative Proposal)</v>
          </cell>
        </row>
        <row r="167">
          <cell r="A167" t="str">
            <v>018-45-0243  -DUnsubsidized Stafford</v>
          </cell>
          <cell r="B167" t="str">
            <v>018-45-0243  -D</v>
          </cell>
          <cell r="C167" t="str">
            <v>Department of Education</v>
          </cell>
          <cell r="D167" t="str">
            <v>Federal Direct Student Loan Program Account</v>
          </cell>
          <cell r="E167" t="str">
            <v>Unsubsidized Stafford</v>
          </cell>
          <cell r="F167" t="str">
            <v>D</v>
          </cell>
          <cell r="M167" t="str">
            <v>Approved</v>
          </cell>
          <cell r="N167">
            <v>0</v>
          </cell>
          <cell r="O167" t="str">
            <v>018-45-0243  -DUnsubsidized Stafford</v>
          </cell>
        </row>
        <row r="168">
          <cell r="A168" t="str">
            <v>018-45-0243  -DUnsubsidized Stafford (Legislative Proposal)</v>
          </cell>
          <cell r="B168" t="str">
            <v>018-45-0243  -D</v>
          </cell>
          <cell r="C168" t="str">
            <v>Department of Education</v>
          </cell>
          <cell r="D168" t="str">
            <v>Federal Direct Student Loan Program Account</v>
          </cell>
          <cell r="E168" t="str">
            <v>Unsubsidized Stafford (Legislative Proposal)</v>
          </cell>
          <cell r="F168" t="str">
            <v>D</v>
          </cell>
          <cell r="M168" t="str">
            <v>Approved</v>
          </cell>
          <cell r="N168">
            <v>0</v>
          </cell>
          <cell r="O168" t="str">
            <v>018-45-0243  -DUnsubsidized Stafford (Legislative Proposal)</v>
          </cell>
        </row>
        <row r="169">
          <cell r="A169" t="str">
            <v>018-45-0243  -DWeighted Average of Total Obligations</v>
          </cell>
          <cell r="B169" t="str">
            <v>018-45-0243  -D</v>
          </cell>
          <cell r="C169" t="str">
            <v>Department of Education</v>
          </cell>
          <cell r="D169" t="str">
            <v>Federal Direct Student Loan Program Account</v>
          </cell>
          <cell r="E169" t="str">
            <v>Weighted Average of Total Obligations</v>
          </cell>
          <cell r="F169" t="str">
            <v>D</v>
          </cell>
          <cell r="M169" t="str">
            <v>Approved</v>
          </cell>
          <cell r="N169">
            <v>0</v>
          </cell>
          <cell r="O169" t="str">
            <v>018-45-0243  -DWeighted Average of Total Obligations</v>
          </cell>
        </row>
        <row r="170">
          <cell r="A170" t="str">
            <v>018-45-0243  -DWeighted Average of Total Obligations (Legislative Proposal)</v>
          </cell>
          <cell r="B170" t="str">
            <v>018-45-0243  -D</v>
          </cell>
          <cell r="C170" t="str">
            <v>Department of Education</v>
          </cell>
          <cell r="D170" t="str">
            <v>Federal Direct Student Loan Program Account</v>
          </cell>
          <cell r="E170" t="str">
            <v>Weighted Average of Total Obligations (Legislative Proposal)</v>
          </cell>
          <cell r="F170" t="str">
            <v>D</v>
          </cell>
          <cell r="M170" t="str">
            <v>Approved</v>
          </cell>
          <cell r="N170">
            <v>0</v>
          </cell>
          <cell r="O170" t="str">
            <v>018-45-0243  -DWeighted Average of Total Obligations (Legislative Proposal)</v>
          </cell>
        </row>
        <row r="171">
          <cell r="A171" t="str">
            <v>018-45-0247  -GHEAL Loan Guarantee</v>
          </cell>
          <cell r="B171" t="str">
            <v>018-45-0247  -G</v>
          </cell>
          <cell r="C171" t="str">
            <v>Department of Education</v>
          </cell>
          <cell r="D171" t="str">
            <v>Health Education Assistance Loans Program Account</v>
          </cell>
          <cell r="E171" t="str">
            <v>HEAL Loan Guarantee</v>
          </cell>
          <cell r="F171" t="str">
            <v>G</v>
          </cell>
          <cell r="G171">
            <v>2935.4477999999999</v>
          </cell>
          <cell r="H171">
            <v>2957.0659000000001</v>
          </cell>
          <cell r="I171">
            <v>11172.881600000001</v>
          </cell>
          <cell r="J171">
            <v>-21.618099999999998</v>
          </cell>
          <cell r="K171">
            <v>-32.613399999999999</v>
          </cell>
          <cell r="L171">
            <v>14075.716</v>
          </cell>
          <cell r="M171" t="str">
            <v>Approved</v>
          </cell>
          <cell r="N171">
            <v>14075.716</v>
          </cell>
          <cell r="O171" t="str">
            <v>018-45-0247  -GHEAL Loan Guarantee</v>
          </cell>
        </row>
        <row r="172">
          <cell r="A172" t="str">
            <v>019-20-0208  -DSection 1703 FFB Loans</v>
          </cell>
          <cell r="B172" t="str">
            <v>019-20-0208  -D</v>
          </cell>
          <cell r="C172" t="str">
            <v>Department of Energy</v>
          </cell>
          <cell r="D172" t="str">
            <v>Title 17 Innovative Technology Loan Guarantee Program</v>
          </cell>
          <cell r="E172" t="str">
            <v>Section 1703 FFB Loans</v>
          </cell>
          <cell r="F172" t="str">
            <v>D</v>
          </cell>
          <cell r="G172">
            <v>-158417.45319999999</v>
          </cell>
          <cell r="H172">
            <v>0</v>
          </cell>
          <cell r="I172">
            <v>21815.9794</v>
          </cell>
          <cell r="J172">
            <v>-158417.45319999999</v>
          </cell>
          <cell r="K172">
            <v>-9421.9158000000007</v>
          </cell>
          <cell r="L172">
            <v>-146023.38959999999</v>
          </cell>
          <cell r="M172" t="str">
            <v>Approved</v>
          </cell>
          <cell r="N172">
            <v>-146023.38959999997</v>
          </cell>
          <cell r="O172" t="str">
            <v>019-20-0208  -DSection 1703 FFB Loans</v>
          </cell>
        </row>
        <row r="173">
          <cell r="A173" t="str">
            <v>019-20-0208  -DSection 1703 FFB Loans (EERE)</v>
          </cell>
          <cell r="B173" t="str">
            <v>019-20-0208  -D</v>
          </cell>
          <cell r="C173" t="str">
            <v>Department of Energy</v>
          </cell>
          <cell r="D173" t="str">
            <v>Title 17 Innovative Technology Loan Guarantee Program</v>
          </cell>
          <cell r="E173" t="str">
            <v>Section 1703 FFB Loans (EERE)</v>
          </cell>
          <cell r="F173" t="str">
            <v>D</v>
          </cell>
          <cell r="M173" t="str">
            <v>Approved</v>
          </cell>
          <cell r="N173">
            <v>0</v>
          </cell>
          <cell r="O173" t="str">
            <v>019-20-0208  -DSection 1703 FFB Loans (EERE)</v>
          </cell>
        </row>
        <row r="174">
          <cell r="A174" t="str">
            <v>019-20-0208  -DSection 1705 FFB Loans</v>
          </cell>
          <cell r="B174" t="str">
            <v>019-20-0208  -D</v>
          </cell>
          <cell r="C174" t="str">
            <v>Department of Energy</v>
          </cell>
          <cell r="D174" t="str">
            <v>Title 17 Innovative Technology Loan Guarantee Program</v>
          </cell>
          <cell r="E174" t="str">
            <v>Section 1705 FFB Loans</v>
          </cell>
          <cell r="F174" t="str">
            <v>D</v>
          </cell>
          <cell r="G174">
            <v>-135930.7948</v>
          </cell>
          <cell r="H174">
            <v>0</v>
          </cell>
          <cell r="I174">
            <v>0</v>
          </cell>
          <cell r="J174">
            <v>-135930.7948</v>
          </cell>
          <cell r="K174">
            <v>-45864.866000000002</v>
          </cell>
          <cell r="L174">
            <v>-181795.66080000001</v>
          </cell>
          <cell r="M174" t="str">
            <v>Approved</v>
          </cell>
          <cell r="N174">
            <v>-181795.66080000001</v>
          </cell>
          <cell r="O174" t="str">
            <v>019-20-0208  -DSection 1705 FFB Loans</v>
          </cell>
        </row>
        <row r="175">
          <cell r="A175" t="str">
            <v>019-20-0208  -GSection 1703 Loan Guarantees</v>
          </cell>
          <cell r="B175" t="str">
            <v>019-20-0208  -G</v>
          </cell>
          <cell r="C175" t="str">
            <v>Department of Energy</v>
          </cell>
          <cell r="D175" t="str">
            <v>Title 17 Innovative Technology Loan Guarantee Program</v>
          </cell>
          <cell r="E175" t="str">
            <v>Section 1703 Loan Guarantees</v>
          </cell>
          <cell r="F175" t="str">
            <v>G</v>
          </cell>
          <cell r="M175" t="str">
            <v>Approved</v>
          </cell>
          <cell r="N175">
            <v>0</v>
          </cell>
          <cell r="O175" t="e">
            <v>#N/A</v>
          </cell>
        </row>
        <row r="176">
          <cell r="A176" t="str">
            <v>019-20-0208  -GSection 1703 Loan Guarantees (EERE)</v>
          </cell>
          <cell r="B176" t="str">
            <v>019-20-0208  -G</v>
          </cell>
          <cell r="C176" t="str">
            <v>Department of Energy</v>
          </cell>
          <cell r="D176" t="str">
            <v>Title 17 Innovative Technology Loan Guarantee Program</v>
          </cell>
          <cell r="E176" t="str">
            <v>Section 1703 Loan Guarantees (EERE)</v>
          </cell>
          <cell r="F176" t="str">
            <v>G</v>
          </cell>
          <cell r="M176" t="str">
            <v>Approved</v>
          </cell>
          <cell r="N176">
            <v>0</v>
          </cell>
          <cell r="O176" t="str">
            <v>019-20-0208  -GSection 1703 Loan Guarantees (EERE)</v>
          </cell>
        </row>
        <row r="177">
          <cell r="A177" t="str">
            <v>019-20-0208  -GSection 1705 Loan Guarantees</v>
          </cell>
          <cell r="B177" t="str">
            <v>019-20-0208  -G</v>
          </cell>
          <cell r="C177" t="str">
            <v>Department of Energy</v>
          </cell>
          <cell r="D177" t="str">
            <v>Title 17 Innovative Technology Loan Guarantee Program</v>
          </cell>
          <cell r="E177" t="str">
            <v>Section 1705 Loan Guarantees</v>
          </cell>
          <cell r="F177" t="str">
            <v>G</v>
          </cell>
          <cell r="G177">
            <v>-16417.3033</v>
          </cell>
          <cell r="H177">
            <v>0</v>
          </cell>
          <cell r="I177">
            <v>0</v>
          </cell>
          <cell r="J177">
            <v>-16417.3033</v>
          </cell>
          <cell r="K177">
            <v>-6144.5727999999999</v>
          </cell>
          <cell r="L177">
            <v>-22561.876100000001</v>
          </cell>
          <cell r="M177" t="str">
            <v>Approved</v>
          </cell>
          <cell r="N177">
            <v>-22561.876100000001</v>
          </cell>
          <cell r="O177" t="str">
            <v>019-20-0208  -GSection 1705 Loan Guarantees</v>
          </cell>
        </row>
        <row r="178">
          <cell r="A178" t="str">
            <v>019-20-0322  -DAdvanced Vehicle Manufacturing Loans</v>
          </cell>
          <cell r="B178" t="str">
            <v>019-20-0322  -D</v>
          </cell>
          <cell r="C178" t="str">
            <v>Department of Energy</v>
          </cell>
          <cell r="D178" t="str">
            <v>Advanced Technology Vehicles Manufacturing Loan Program Account</v>
          </cell>
          <cell r="E178" t="str">
            <v>Advanced Vehicle Manufacturing Loans</v>
          </cell>
          <cell r="F178" t="str">
            <v>D</v>
          </cell>
          <cell r="G178">
            <v>-7801.5003999999999</v>
          </cell>
          <cell r="H178">
            <v>0</v>
          </cell>
          <cell r="I178">
            <v>0</v>
          </cell>
          <cell r="J178">
            <v>-7801.5003999999999</v>
          </cell>
          <cell r="K178">
            <v>-2710.0081</v>
          </cell>
          <cell r="L178">
            <v>-10511.5085</v>
          </cell>
          <cell r="M178" t="str">
            <v>Approved</v>
          </cell>
          <cell r="N178">
            <v>-10511.5085</v>
          </cell>
          <cell r="O178" t="str">
            <v>019-20-0322  -DAdvanced Vehicle Manufacturing Loans</v>
          </cell>
        </row>
        <row r="179">
          <cell r="A179" t="str">
            <v>019-20-2300  -DCO2 Transportation Infrastructure Direct Loans</v>
          </cell>
          <cell r="B179" t="str">
            <v>019-20-2300  -D</v>
          </cell>
          <cell r="C179" t="str">
            <v>Department of Energy</v>
          </cell>
          <cell r="D179" t="str">
            <v>Carbon Dioxide Transportation IFI Program Account</v>
          </cell>
          <cell r="E179" t="str">
            <v>CO2 Transportation Infrastructure Direct Loans</v>
          </cell>
          <cell r="F179" t="str">
            <v>D</v>
          </cell>
          <cell r="M179" t="str">
            <v>Approved</v>
          </cell>
          <cell r="N179">
            <v>0</v>
          </cell>
          <cell r="O179" t="e">
            <v>#N/A</v>
          </cell>
        </row>
        <row r="180">
          <cell r="A180" t="str">
            <v>020-00-0254  -DWater Infrastructure Direct Loans</v>
          </cell>
          <cell r="B180" t="str">
            <v>020-00-0254  -D</v>
          </cell>
          <cell r="C180" t="str">
            <v>Environmental Protection Agency</v>
          </cell>
          <cell r="D180" t="str">
            <v>Water Infrastructure Finance and Innovation Program Account</v>
          </cell>
          <cell r="E180" t="str">
            <v>Water Infrastructure Direct Loans</v>
          </cell>
          <cell r="F180" t="str">
            <v>D</v>
          </cell>
          <cell r="G180">
            <v>114482.37119999999</v>
          </cell>
          <cell r="H180">
            <v>115187.723</v>
          </cell>
          <cell r="I180">
            <v>7290.1756999999998</v>
          </cell>
          <cell r="J180">
            <v>-705.35180000000003</v>
          </cell>
          <cell r="K180">
            <v>-64.138599999999997</v>
          </cell>
          <cell r="L180">
            <v>121708.4083</v>
          </cell>
          <cell r="M180" t="str">
            <v>Approved</v>
          </cell>
          <cell r="N180">
            <v>121708.40829999998</v>
          </cell>
          <cell r="O180" t="str">
            <v>020-00-0254  -DWater Infrastructure Direct Loans</v>
          </cell>
        </row>
        <row r="181">
          <cell r="A181" t="str">
            <v>021-04-0155  -GMinority Business Resource Center Loan Guarantees</v>
          </cell>
          <cell r="B181" t="str">
            <v>021-04-0155  -G</v>
          </cell>
          <cell r="C181" t="str">
            <v>Department of Transportation</v>
          </cell>
          <cell r="D181" t="str">
            <v>Minority Business Resource Center Program</v>
          </cell>
          <cell r="E181" t="str">
            <v>Minority Business Resource Center Loan Guarantees</v>
          </cell>
          <cell r="F181" t="str">
            <v>G</v>
          </cell>
          <cell r="G181">
            <v>-191.12690000000001</v>
          </cell>
          <cell r="H181">
            <v>0</v>
          </cell>
          <cell r="I181">
            <v>0</v>
          </cell>
          <cell r="J181">
            <v>-191.12690000000001</v>
          </cell>
          <cell r="K181">
            <v>-5.1989000000000001</v>
          </cell>
          <cell r="L181">
            <v>-196.32579999999999</v>
          </cell>
          <cell r="M181" t="str">
            <v>Approved</v>
          </cell>
          <cell r="N181">
            <v>-196.32580000000002</v>
          </cell>
          <cell r="O181" t="str">
            <v>021-04-0155  -GMinority Business Resource Center Loan Guarantees</v>
          </cell>
        </row>
        <row r="182">
          <cell r="A182" t="str">
            <v>021-04-0542  -DTIFIA TIGER Direct Loans</v>
          </cell>
          <cell r="B182" t="str">
            <v>021-04-0542  -D</v>
          </cell>
          <cell r="C182" t="str">
            <v>Department of Transportation</v>
          </cell>
          <cell r="D182" t="str">
            <v>TIFIA General Fund Program Account</v>
          </cell>
          <cell r="E182" t="str">
            <v>TIFIA TIGER Direct Loans</v>
          </cell>
          <cell r="F182" t="str">
            <v>D</v>
          </cell>
          <cell r="G182">
            <v>-620.44730000000004</v>
          </cell>
          <cell r="H182">
            <v>0</v>
          </cell>
          <cell r="I182">
            <v>0</v>
          </cell>
          <cell r="J182">
            <v>-620.44730000000004</v>
          </cell>
          <cell r="K182">
            <v>-347.52370000000002</v>
          </cell>
          <cell r="L182">
            <v>-967.971</v>
          </cell>
          <cell r="M182" t="str">
            <v>Approved</v>
          </cell>
          <cell r="N182">
            <v>-967.971</v>
          </cell>
          <cell r="O182" t="str">
            <v>021-04-0542  -DTIFIA TIGER Direct Loans</v>
          </cell>
        </row>
        <row r="183">
          <cell r="A183" t="str">
            <v>021-04-0750  -DRailroad Rehabilitation and Improvement Financing Direct Loans</v>
          </cell>
          <cell r="B183" t="str">
            <v>021-04-0750  -D</v>
          </cell>
          <cell r="C183" t="str">
            <v>Department of Transportation</v>
          </cell>
          <cell r="D183" t="str">
            <v>Railroad Rehabilitation and Improvement Program</v>
          </cell>
          <cell r="E183" t="str">
            <v>Railroad Rehabilitation and Improvement Financing Direct Loans</v>
          </cell>
          <cell r="F183" t="str">
            <v>D</v>
          </cell>
          <cell r="G183">
            <v>-75529.373000000007</v>
          </cell>
          <cell r="H183">
            <v>36.228499999999997</v>
          </cell>
          <cell r="I183">
            <v>227.3972</v>
          </cell>
          <cell r="J183">
            <v>-75565.601500000004</v>
          </cell>
          <cell r="K183">
            <v>-20129.7487</v>
          </cell>
          <cell r="L183">
            <v>-95431.724499999997</v>
          </cell>
          <cell r="M183" t="str">
            <v>Approved</v>
          </cell>
          <cell r="N183">
            <v>-95431.724499999997</v>
          </cell>
          <cell r="O183" t="str">
            <v>021-04-0750  -DRailroad Rehabilitation and Improvement Financing Direct Loans</v>
          </cell>
        </row>
        <row r="184">
          <cell r="A184" t="str">
            <v>021-04-1309  -DTIFIA TIGER Direct Loans (ARRA)</v>
          </cell>
          <cell r="B184" t="str">
            <v>021-04-1309  -D</v>
          </cell>
          <cell r="C184" t="str">
            <v>Department of Transportation</v>
          </cell>
          <cell r="D184" t="str">
            <v>TIFIA ARRA General Fund Program Account</v>
          </cell>
          <cell r="E184" t="str">
            <v>TIFIA TIGER Direct Loans (ARRA)</v>
          </cell>
          <cell r="F184" t="str">
            <v>D</v>
          </cell>
          <cell r="G184">
            <v>-48.557200000000002</v>
          </cell>
          <cell r="H184">
            <v>0</v>
          </cell>
          <cell r="I184">
            <v>52.263800000000003</v>
          </cell>
          <cell r="J184">
            <v>-48.557200000000002</v>
          </cell>
          <cell r="K184">
            <v>0</v>
          </cell>
          <cell r="L184">
            <v>3.7065999999999999</v>
          </cell>
          <cell r="M184" t="str">
            <v>Approved</v>
          </cell>
          <cell r="N184">
            <v>3.7066000000000017</v>
          </cell>
          <cell r="O184" t="str">
            <v>021-04-1309  -DTIFIA TIGER Direct Loans (ARRA)</v>
          </cell>
        </row>
        <row r="185">
          <cell r="A185" t="str">
            <v>021-04-8634  -DTIFIA Direct Loans</v>
          </cell>
          <cell r="B185" t="str">
            <v>021-04-8634  -D</v>
          </cell>
          <cell r="C185" t="str">
            <v>Department of Transportation</v>
          </cell>
          <cell r="D185" t="str">
            <v>TIFIA Highway Trust Fund Program Account</v>
          </cell>
          <cell r="E185" t="str">
            <v>TIFIA Direct Loans</v>
          </cell>
          <cell r="F185" t="str">
            <v>D</v>
          </cell>
          <cell r="G185">
            <v>-805442.06050000002</v>
          </cell>
          <cell r="H185">
            <v>171735.72760000001</v>
          </cell>
          <cell r="I185">
            <v>34510.2719</v>
          </cell>
          <cell r="J185">
            <v>-977177.78810000001</v>
          </cell>
          <cell r="K185">
            <v>-85468.801900000006</v>
          </cell>
          <cell r="L185">
            <v>-856400.59050000005</v>
          </cell>
          <cell r="M185" t="str">
            <v>Approved</v>
          </cell>
          <cell r="N185">
            <v>-856400.59049999993</v>
          </cell>
          <cell r="O185" t="str">
            <v>021-04-8634  -DTIFIA Direct Loans</v>
          </cell>
        </row>
        <row r="186">
          <cell r="A186" t="str">
            <v>021-70-1752  -DFederal Ship Financing FFB Loan Guarantees</v>
          </cell>
          <cell r="B186" t="str">
            <v>021-70-1752  -D</v>
          </cell>
          <cell r="C186" t="str">
            <v>Department of Transportation</v>
          </cell>
          <cell r="D186" t="str">
            <v>Maritime Guaranteed Loan (Title XI) Program Account</v>
          </cell>
          <cell r="E186" t="str">
            <v>Federal Ship Financing FFB Loan Guarantees</v>
          </cell>
          <cell r="F186" t="str">
            <v>D</v>
          </cell>
          <cell r="G186">
            <v>170.72139999999999</v>
          </cell>
          <cell r="H186">
            <v>170.72139999999999</v>
          </cell>
          <cell r="I186">
            <v>4.6191000000000004</v>
          </cell>
          <cell r="J186">
            <v>0</v>
          </cell>
          <cell r="K186">
            <v>0</v>
          </cell>
          <cell r="L186">
            <v>175.34049999999999</v>
          </cell>
          <cell r="M186" t="str">
            <v>Approved</v>
          </cell>
          <cell r="N186">
            <v>175.34049999999999</v>
          </cell>
          <cell r="O186" t="str">
            <v>021-70-1752  -DFederal Ship Financing FFB Loan Guarantees</v>
          </cell>
        </row>
        <row r="187">
          <cell r="A187" t="str">
            <v>021-70-1752  -GFederal Ship Financing Loan Guarantees</v>
          </cell>
          <cell r="B187" t="str">
            <v>021-70-1752  -G</v>
          </cell>
          <cell r="C187" t="str">
            <v>Department of Transportation</v>
          </cell>
          <cell r="D187" t="str">
            <v>Maritime Guaranteed Loan (Title XI) Program Account</v>
          </cell>
          <cell r="E187" t="str">
            <v>Federal Ship Financing Loan Guarantees</v>
          </cell>
          <cell r="F187" t="str">
            <v>G</v>
          </cell>
          <cell r="G187">
            <v>-31025.006600000001</v>
          </cell>
          <cell r="H187">
            <v>338.11759999999998</v>
          </cell>
          <cell r="I187">
            <v>381.75599999999997</v>
          </cell>
          <cell r="J187">
            <v>-31363.124199999998</v>
          </cell>
          <cell r="K187">
            <v>-15741.9157</v>
          </cell>
          <cell r="L187">
            <v>-46385.166299999997</v>
          </cell>
          <cell r="M187" t="str">
            <v>Approved</v>
          </cell>
          <cell r="N187">
            <v>-46385.166299999997</v>
          </cell>
          <cell r="O187" t="str">
            <v>021-70-1752  -GFederal Ship Financing Loan Guarantees</v>
          </cell>
        </row>
        <row r="188">
          <cell r="A188" t="str">
            <v>024-70-0703  -DCommunity Disaster Loan Program</v>
          </cell>
          <cell r="B188" t="str">
            <v>024-70-0703  -D</v>
          </cell>
          <cell r="C188" t="str">
            <v>Department of Homeland Security</v>
          </cell>
          <cell r="D188" t="str">
            <v>Disaster Assistance Direct Loan Program Account</v>
          </cell>
          <cell r="E188" t="str">
            <v>Community Disaster Loan Program</v>
          </cell>
          <cell r="F188" t="str">
            <v>D</v>
          </cell>
          <cell r="G188">
            <v>7691.3256000000001</v>
          </cell>
          <cell r="H188">
            <v>8275.1406999999999</v>
          </cell>
          <cell r="I188">
            <v>440.65699999999998</v>
          </cell>
          <cell r="J188">
            <v>-583.81510000000003</v>
          </cell>
          <cell r="K188">
            <v>-63.7667</v>
          </cell>
          <cell r="L188">
            <v>8068.2159000000001</v>
          </cell>
          <cell r="M188" t="str">
            <v>Approved</v>
          </cell>
          <cell r="N188">
            <v>8068.2158999999992</v>
          </cell>
          <cell r="O188" t="str">
            <v>024-70-0703  -DCommunity disaster loan program</v>
          </cell>
        </row>
        <row r="189">
          <cell r="A189" t="str">
            <v>024-70-0703  -DSpecial Community Disaster Loans</v>
          </cell>
          <cell r="B189" t="str">
            <v>024-70-0703  -D</v>
          </cell>
          <cell r="C189" t="str">
            <v>Department of Homeland Security</v>
          </cell>
          <cell r="D189" t="str">
            <v>Disaster Assistance Direct Loan Program Account</v>
          </cell>
          <cell r="E189" t="str">
            <v>Special Community Disaster Loans</v>
          </cell>
          <cell r="F189" t="str">
            <v>D</v>
          </cell>
          <cell r="G189">
            <v>6550.1684999999998</v>
          </cell>
          <cell r="H189">
            <v>6556.4301999999998</v>
          </cell>
          <cell r="I189">
            <v>1079.8761</v>
          </cell>
          <cell r="J189">
            <v>-6.2617000000000003</v>
          </cell>
          <cell r="K189">
            <v>-0.57740000000000002</v>
          </cell>
          <cell r="L189">
            <v>7629.4672</v>
          </cell>
          <cell r="M189" t="str">
            <v>Approved</v>
          </cell>
          <cell r="N189">
            <v>7629.4672</v>
          </cell>
          <cell r="O189" t="str">
            <v>024-70-0703  -DSpecial community disaster loans</v>
          </cell>
        </row>
        <row r="190">
          <cell r="A190" t="str">
            <v>024-70-0703  -DStates Share Program</v>
          </cell>
          <cell r="B190" t="str">
            <v>024-70-0703  -D</v>
          </cell>
          <cell r="C190" t="str">
            <v>Department of Homeland Security</v>
          </cell>
          <cell r="D190" t="str">
            <v>Disaster Assistance Direct Loan Program Account</v>
          </cell>
          <cell r="E190" t="str">
            <v>States Share Program</v>
          </cell>
          <cell r="F190" t="str">
            <v>D</v>
          </cell>
          <cell r="M190" t="str">
            <v>Approved</v>
          </cell>
          <cell r="N190">
            <v>0</v>
          </cell>
          <cell r="O190" t="str">
            <v>024-70-0703  -DStates share program</v>
          </cell>
        </row>
        <row r="191">
          <cell r="A191" t="str">
            <v>025-03-0223  -GIndian Housing Loan Guarantee</v>
          </cell>
          <cell r="B191" t="str">
            <v>025-03-0223  -G</v>
          </cell>
          <cell r="C191" t="str">
            <v>Department of Housing and Urban Development</v>
          </cell>
          <cell r="D191" t="str">
            <v>Indian Housing Loan Guarantee Fund Program Account</v>
          </cell>
          <cell r="E191" t="str">
            <v>Indian Housing Loan Guarantee</v>
          </cell>
          <cell r="F191" t="str">
            <v>G</v>
          </cell>
          <cell r="G191">
            <v>-58066.408499999998</v>
          </cell>
          <cell r="H191">
            <v>24.831099999999999</v>
          </cell>
          <cell r="I191">
            <v>71.859700000000004</v>
          </cell>
          <cell r="J191">
            <v>-58091.239600000001</v>
          </cell>
          <cell r="K191">
            <v>-7109.4919</v>
          </cell>
          <cell r="L191">
            <v>-65104.040699999998</v>
          </cell>
          <cell r="M191" t="str">
            <v>Approved</v>
          </cell>
          <cell r="N191">
            <v>-65104.040700000005</v>
          </cell>
          <cell r="O191" t="str">
            <v>025-03-0223  -GIndian Housing Loan Guarantee</v>
          </cell>
        </row>
        <row r="192">
          <cell r="A192" t="str">
            <v>025-03-0233  -GNative Hawaiian Housing Loan Guarantees</v>
          </cell>
          <cell r="B192" t="str">
            <v>025-03-0233  -G</v>
          </cell>
          <cell r="C192" t="str">
            <v>Department of Housing and Urban Development</v>
          </cell>
          <cell r="D192" t="str">
            <v>Native Hawaiian Housing Loan Guarantee Fund Program Account</v>
          </cell>
          <cell r="E192" t="str">
            <v>Native Hawaiian Housing Loan Guarantees</v>
          </cell>
          <cell r="F192" t="str">
            <v>G</v>
          </cell>
          <cell r="G192">
            <v>-1671.7886000000001</v>
          </cell>
          <cell r="H192">
            <v>0</v>
          </cell>
          <cell r="I192">
            <v>0</v>
          </cell>
          <cell r="J192">
            <v>-1671.7886000000001</v>
          </cell>
          <cell r="K192">
            <v>-525.56650000000002</v>
          </cell>
          <cell r="L192">
            <v>-2197.3551000000002</v>
          </cell>
          <cell r="M192" t="str">
            <v>Approved</v>
          </cell>
          <cell r="N192">
            <v>-2197.3551000000002</v>
          </cell>
          <cell r="O192" t="str">
            <v>025-03-0233  -GNative Hawaiian Housing Loan Guarantees</v>
          </cell>
        </row>
        <row r="193">
          <cell r="A193" t="str">
            <v>025-03-0313  -GTitle VI Indian Federal Guarantees Program</v>
          </cell>
          <cell r="B193" t="str">
            <v>025-03-0313  -G</v>
          </cell>
          <cell r="C193" t="str">
            <v>Department of Housing and Urban Development</v>
          </cell>
          <cell r="D193" t="str">
            <v>Native American Programs</v>
          </cell>
          <cell r="E193" t="str">
            <v>Title VI Indian Federal Guarantees Program</v>
          </cell>
          <cell r="F193" t="str">
            <v>G</v>
          </cell>
          <cell r="G193">
            <v>-127.0454</v>
          </cell>
          <cell r="H193">
            <v>354.74040000000002</v>
          </cell>
          <cell r="I193">
            <v>161.37039999999999</v>
          </cell>
          <cell r="J193">
            <v>-481.78579999999999</v>
          </cell>
          <cell r="K193">
            <v>-384.37369999999999</v>
          </cell>
          <cell r="L193">
            <v>-350.0487</v>
          </cell>
          <cell r="M193" t="str">
            <v>Approved</v>
          </cell>
          <cell r="N193">
            <v>-350.04869999999994</v>
          </cell>
          <cell r="O193" t="str">
            <v>025-03-0313  -GTitle VI Indian Federal Guarantees Program</v>
          </cell>
        </row>
        <row r="194">
          <cell r="A194" t="str">
            <v>025-06-0198  -GSection 108 Community Development Loan Guarantee</v>
          </cell>
          <cell r="B194" t="str">
            <v>025-06-0198  -G</v>
          </cell>
          <cell r="C194" t="str">
            <v>Department of Housing and Urban Development</v>
          </cell>
          <cell r="D194" t="str">
            <v>Community Development Loan Guarantees Program Account</v>
          </cell>
          <cell r="E194" t="str">
            <v>Section 108 Community Development Loan Guarantee</v>
          </cell>
          <cell r="F194" t="str">
            <v>G</v>
          </cell>
          <cell r="G194">
            <v>-1923.5297</v>
          </cell>
          <cell r="H194">
            <v>0</v>
          </cell>
          <cell r="I194">
            <v>0</v>
          </cell>
          <cell r="J194">
            <v>-1923.5297</v>
          </cell>
          <cell r="K194">
            <v>-913.43589999999995</v>
          </cell>
          <cell r="L194">
            <v>-2836.9656</v>
          </cell>
          <cell r="M194" t="str">
            <v>Approved</v>
          </cell>
          <cell r="N194">
            <v>-2836.9656</v>
          </cell>
          <cell r="O194" t="str">
            <v>025-06-0198  -GSection 108 Community Development Loan Guarantee</v>
          </cell>
        </row>
        <row r="195">
          <cell r="A195" t="str">
            <v>025-06-0198  -GSection 108 Community Development Loan Guarantee (Fee)</v>
          </cell>
          <cell r="B195" t="str">
            <v>025-06-0198  -G</v>
          </cell>
          <cell r="C195" t="str">
            <v>Department of Housing and Urban Development</v>
          </cell>
          <cell r="D195" t="str">
            <v>Community Development Loan Guarantees Program Account</v>
          </cell>
          <cell r="E195" t="str">
            <v>Section 108 Community Development Loan Guarantee (Fee)</v>
          </cell>
          <cell r="F195" t="str">
            <v>G</v>
          </cell>
          <cell r="G195">
            <v>-972.59249999999997</v>
          </cell>
          <cell r="H195">
            <v>0</v>
          </cell>
          <cell r="I195">
            <v>0</v>
          </cell>
          <cell r="J195">
            <v>-972.59249999999997</v>
          </cell>
          <cell r="K195">
            <v>-120.6155</v>
          </cell>
          <cell r="L195">
            <v>-1093.2080000000001</v>
          </cell>
          <cell r="M195" t="str">
            <v>Approved</v>
          </cell>
          <cell r="N195">
            <v>-1093.2080000000001</v>
          </cell>
          <cell r="O195" t="str">
            <v>025-06-0198  -GSection 108 Community Development Loan Guarantee (Fee)</v>
          </cell>
        </row>
        <row r="196">
          <cell r="A196" t="str">
            <v>025-09-0183  -GMMI Fund</v>
          </cell>
          <cell r="B196" t="str">
            <v>025-09-0183  -G</v>
          </cell>
          <cell r="C196" t="str">
            <v>Department of Housing and Urban Development</v>
          </cell>
          <cell r="D196" t="str">
            <v>FHA-Mutual Mortgage Insurance Program Account</v>
          </cell>
          <cell r="E196" t="str">
            <v>MMI Fund</v>
          </cell>
          <cell r="F196" t="str">
            <v>G</v>
          </cell>
          <cell r="G196">
            <v>-13035062.41</v>
          </cell>
          <cell r="H196">
            <v>661889.81530000002</v>
          </cell>
          <cell r="I196">
            <v>468361.53570000001</v>
          </cell>
          <cell r="J196">
            <v>-13696952.220000001</v>
          </cell>
          <cell r="K196">
            <v>-756327.52020000003</v>
          </cell>
          <cell r="L196">
            <v>-13323028.390000001</v>
          </cell>
          <cell r="M196" t="str">
            <v>Approved</v>
          </cell>
          <cell r="N196">
            <v>-13323028.3892</v>
          </cell>
          <cell r="O196" t="str">
            <v>025-09-0183  -GMMI Fund</v>
          </cell>
        </row>
        <row r="197">
          <cell r="A197" t="str">
            <v>025-09-0183  -GMMI HECM</v>
          </cell>
          <cell r="B197" t="str">
            <v>025-09-0183  -G</v>
          </cell>
          <cell r="C197" t="str">
            <v>Department of Housing and Urban Development</v>
          </cell>
          <cell r="D197" t="str">
            <v>FHA-Mutual Mortgage Insurance Program Account</v>
          </cell>
          <cell r="E197" t="str">
            <v>MMI HECM</v>
          </cell>
          <cell r="F197" t="str">
            <v>G</v>
          </cell>
          <cell r="G197">
            <v>-3831906.7719999999</v>
          </cell>
          <cell r="H197">
            <v>0</v>
          </cell>
          <cell r="I197">
            <v>0</v>
          </cell>
          <cell r="J197">
            <v>-3831906.7719999999</v>
          </cell>
          <cell r="K197">
            <v>-1561165.5789999999</v>
          </cell>
          <cell r="L197">
            <v>-5393072.3509999998</v>
          </cell>
          <cell r="M197" t="str">
            <v>Approved</v>
          </cell>
          <cell r="N197">
            <v>-5393072.3509999998</v>
          </cell>
          <cell r="O197" t="str">
            <v>025-09-0183  -GMMI HECM</v>
          </cell>
        </row>
        <row r="198">
          <cell r="A198" t="str">
            <v>025-09-0200  -DFFB Risk Sharing</v>
          </cell>
          <cell r="B198" t="str">
            <v>025-09-0200  -D</v>
          </cell>
          <cell r="C198" t="str">
            <v>Department of Housing and Urban Development</v>
          </cell>
          <cell r="D198" t="str">
            <v>FHA-General and Special Risk Program Account</v>
          </cell>
          <cell r="E198" t="str">
            <v>FFB Risk Sharing</v>
          </cell>
          <cell r="F198" t="str">
            <v>D</v>
          </cell>
          <cell r="G198">
            <v>-225645.2034</v>
          </cell>
          <cell r="H198">
            <v>0</v>
          </cell>
          <cell r="I198">
            <v>62122.769800000002</v>
          </cell>
          <cell r="J198">
            <v>-225645.2034</v>
          </cell>
          <cell r="K198">
            <v>0</v>
          </cell>
          <cell r="L198">
            <v>-163522.43359999999</v>
          </cell>
          <cell r="M198" t="str">
            <v>Approved</v>
          </cell>
          <cell r="N198">
            <v>-163522.43359999999</v>
          </cell>
          <cell r="O198" t="str">
            <v>025-09-0200  -DFFB Risk Sharing</v>
          </cell>
        </row>
        <row r="199">
          <cell r="A199" t="str">
            <v>025-09-0200  -GApartment New Construction / Substantial Rehab</v>
          </cell>
          <cell r="B199" t="str">
            <v>025-09-0200  -G</v>
          </cell>
          <cell r="C199" t="str">
            <v>Department of Housing and Urban Development</v>
          </cell>
          <cell r="D199" t="str">
            <v>FHA-General and Special Risk Program Account</v>
          </cell>
          <cell r="E199" t="str">
            <v>Apartment New Construction / Substantial Rehab</v>
          </cell>
          <cell r="F199" t="str">
            <v>G</v>
          </cell>
          <cell r="G199">
            <v>-113365</v>
          </cell>
          <cell r="H199">
            <v>0</v>
          </cell>
          <cell r="I199">
            <v>0</v>
          </cell>
          <cell r="J199">
            <v>-113365</v>
          </cell>
          <cell r="K199">
            <v>-10346</v>
          </cell>
          <cell r="L199">
            <v>-123711</v>
          </cell>
          <cell r="M199" t="str">
            <v>Approved</v>
          </cell>
          <cell r="N199">
            <v>-123711</v>
          </cell>
          <cell r="O199" t="str">
            <v>025-09-0200  -GApartment New Construction / Substantial Rehab</v>
          </cell>
        </row>
        <row r="200">
          <cell r="A200" t="str">
            <v>025-09-0200  -GApartment Refinances</v>
          </cell>
          <cell r="B200" t="str">
            <v>025-09-0200  -G</v>
          </cell>
          <cell r="C200" t="str">
            <v>Department of Housing and Urban Development</v>
          </cell>
          <cell r="D200" t="str">
            <v>FHA-General and Special Risk Program Account</v>
          </cell>
          <cell r="E200" t="str">
            <v>Apartment Refinances</v>
          </cell>
          <cell r="F200" t="str">
            <v>G</v>
          </cell>
          <cell r="G200">
            <v>24962.222300000001</v>
          </cell>
          <cell r="H200">
            <v>187098.81200000001</v>
          </cell>
          <cell r="I200">
            <v>12306.46</v>
          </cell>
          <cell r="J200">
            <v>-162136.58970000001</v>
          </cell>
          <cell r="K200">
            <v>-2352.8033</v>
          </cell>
          <cell r="L200">
            <v>34915.879000000001</v>
          </cell>
          <cell r="M200" t="str">
            <v>Approved</v>
          </cell>
          <cell r="N200">
            <v>34915.878999999986</v>
          </cell>
          <cell r="O200" t="str">
            <v>025-09-0200  -GApartment Refinances</v>
          </cell>
        </row>
        <row r="201">
          <cell r="A201" t="str">
            <v>025-09-0200  -GGI/SRI Reestimates</v>
          </cell>
          <cell r="B201" t="str">
            <v>025-09-0200  -G</v>
          </cell>
          <cell r="C201" t="str">
            <v>Department of Housing and Urban Development</v>
          </cell>
          <cell r="D201" t="str">
            <v>FHA-General and Special Risk Program Account</v>
          </cell>
          <cell r="E201" t="str">
            <v>GI/SRI Reestimates</v>
          </cell>
          <cell r="F201" t="str">
            <v>G</v>
          </cell>
          <cell r="G201">
            <v>-1238513.19</v>
          </cell>
          <cell r="H201">
            <v>192630.34</v>
          </cell>
          <cell r="I201">
            <v>99190.09</v>
          </cell>
          <cell r="J201">
            <v>-1431143.53</v>
          </cell>
          <cell r="K201">
            <v>-1537252.36</v>
          </cell>
          <cell r="L201">
            <v>-2676575.46</v>
          </cell>
          <cell r="M201" t="str">
            <v>Approved</v>
          </cell>
          <cell r="N201">
            <v>-2676575.46</v>
          </cell>
          <cell r="O201" t="str">
            <v>025-09-0200  -GGI/SRI Reestimates</v>
          </cell>
        </row>
        <row r="202">
          <cell r="A202" t="str">
            <v>025-09-0200  -GHospitals</v>
          </cell>
          <cell r="B202" t="str">
            <v>025-09-0200  -G</v>
          </cell>
          <cell r="C202" t="str">
            <v>Department of Housing and Urban Development</v>
          </cell>
          <cell r="D202" t="str">
            <v>FHA-General and Special Risk Program Account</v>
          </cell>
          <cell r="E202" t="str">
            <v>Hospitals</v>
          </cell>
          <cell r="F202" t="str">
            <v>G</v>
          </cell>
          <cell r="G202">
            <v>-85828.111000000004</v>
          </cell>
          <cell r="H202">
            <v>1916.0260000000001</v>
          </cell>
          <cell r="I202">
            <v>374.47800000000001</v>
          </cell>
          <cell r="J202">
            <v>-87744.137000000002</v>
          </cell>
          <cell r="K202">
            <v>-6130.0931</v>
          </cell>
          <cell r="L202">
            <v>-91583.7261</v>
          </cell>
          <cell r="M202" t="str">
            <v>Approved</v>
          </cell>
          <cell r="N202">
            <v>-91583.7261</v>
          </cell>
          <cell r="O202" t="str">
            <v>025-09-0200  -GHospitals</v>
          </cell>
        </row>
        <row r="203">
          <cell r="A203" t="str">
            <v>025-09-0200  -GHousing Finance Agency Risk Sharing</v>
          </cell>
          <cell r="B203" t="str">
            <v>025-09-0200  -G</v>
          </cell>
          <cell r="C203" t="str">
            <v>Department of Housing and Urban Development</v>
          </cell>
          <cell r="D203" t="str">
            <v>FHA-General and Special Risk Program Account</v>
          </cell>
          <cell r="E203" t="str">
            <v>Housing Finance Agency Risk Sharing</v>
          </cell>
          <cell r="F203" t="str">
            <v>G</v>
          </cell>
          <cell r="G203">
            <v>-233.72030000000001</v>
          </cell>
          <cell r="H203">
            <v>1137.2501999999999</v>
          </cell>
          <cell r="I203">
            <v>93.642399999999995</v>
          </cell>
          <cell r="J203">
            <v>-1370.9704999999999</v>
          </cell>
          <cell r="K203">
            <v>-73.250900000000001</v>
          </cell>
          <cell r="L203">
            <v>-213.3288</v>
          </cell>
          <cell r="M203" t="str">
            <v>Approved</v>
          </cell>
          <cell r="N203">
            <v>-213.3288</v>
          </cell>
          <cell r="O203" t="str">
            <v>025-09-0200  -GHousing Finance Agency Risk Sharing</v>
          </cell>
        </row>
        <row r="204">
          <cell r="A204" t="str">
            <v>025-09-0200  -GOther Rental</v>
          </cell>
          <cell r="B204" t="str">
            <v>025-09-0200  -G</v>
          </cell>
          <cell r="C204" t="str">
            <v>Department of Housing and Urban Development</v>
          </cell>
          <cell r="D204" t="str">
            <v>FHA-General and Special Risk Program Account</v>
          </cell>
          <cell r="E204" t="str">
            <v>Other Rental</v>
          </cell>
          <cell r="F204" t="str">
            <v>G</v>
          </cell>
          <cell r="G204">
            <v>6071.5861000000004</v>
          </cell>
          <cell r="H204">
            <v>7052.4733999999999</v>
          </cell>
          <cell r="I204">
            <v>636.08489999999995</v>
          </cell>
          <cell r="J204">
            <v>-980.88729999999998</v>
          </cell>
          <cell r="K204">
            <v>-30.558900000000001</v>
          </cell>
          <cell r="L204">
            <v>6677.1121000000003</v>
          </cell>
          <cell r="M204" t="str">
            <v>Approved</v>
          </cell>
          <cell r="N204">
            <v>6677.1120999999994</v>
          </cell>
          <cell r="O204" t="str">
            <v>025-09-0200  -GOther Rental</v>
          </cell>
        </row>
        <row r="205">
          <cell r="A205" t="str">
            <v>025-09-0200  -GResidential Care Facilities</v>
          </cell>
          <cell r="B205" t="str">
            <v>025-09-0200  -G</v>
          </cell>
          <cell r="C205" t="str">
            <v>Department of Housing and Urban Development</v>
          </cell>
          <cell r="D205" t="str">
            <v>FHA-General and Special Risk Program Account</v>
          </cell>
          <cell r="E205" t="str">
            <v>Residential Care Facilities</v>
          </cell>
          <cell r="F205" t="str">
            <v>G</v>
          </cell>
          <cell r="G205">
            <v>-3901.0169000000001</v>
          </cell>
          <cell r="H205">
            <v>0</v>
          </cell>
          <cell r="I205">
            <v>0</v>
          </cell>
          <cell r="J205">
            <v>-3901.0169000000001</v>
          </cell>
          <cell r="K205">
            <v>-374.13</v>
          </cell>
          <cell r="L205">
            <v>-4275.1468999999997</v>
          </cell>
          <cell r="M205" t="str">
            <v>Approved</v>
          </cell>
          <cell r="N205">
            <v>-4275.1468999999997</v>
          </cell>
          <cell r="O205" t="str">
            <v>025-09-0200  -GResidential Care Facilities</v>
          </cell>
        </row>
        <row r="206">
          <cell r="A206" t="str">
            <v>025-09-0200  -GResidential Care Facility Refinances</v>
          </cell>
          <cell r="B206" t="str">
            <v>025-09-0200  -G</v>
          </cell>
          <cell r="C206" t="str">
            <v>Department of Housing and Urban Development</v>
          </cell>
          <cell r="D206" t="str">
            <v>FHA-General and Special Risk Program Account</v>
          </cell>
          <cell r="E206" t="str">
            <v>Residential Care Facility Refinances</v>
          </cell>
          <cell r="F206" t="str">
            <v>G</v>
          </cell>
          <cell r="G206">
            <v>13426.47</v>
          </cell>
          <cell r="H206">
            <v>62155.47</v>
          </cell>
          <cell r="I206">
            <v>4367.84</v>
          </cell>
          <cell r="J206">
            <v>-48729</v>
          </cell>
          <cell r="K206">
            <v>-1854</v>
          </cell>
          <cell r="L206">
            <v>15940.31</v>
          </cell>
          <cell r="M206" t="str">
            <v>Approved</v>
          </cell>
          <cell r="N206">
            <v>15940.309999999998</v>
          </cell>
          <cell r="O206" t="str">
            <v>025-09-0200  -GResidential Care Facility Refinances</v>
          </cell>
        </row>
        <row r="207">
          <cell r="A207" t="str">
            <v>025-09-0200  -GTax Credits</v>
          </cell>
          <cell r="B207" t="str">
            <v>025-09-0200  -G</v>
          </cell>
          <cell r="C207" t="str">
            <v>Department of Housing and Urban Development</v>
          </cell>
          <cell r="D207" t="str">
            <v>FHA-General and Special Risk Program Account</v>
          </cell>
          <cell r="E207" t="str">
            <v>Tax Credits</v>
          </cell>
          <cell r="F207" t="str">
            <v>G</v>
          </cell>
          <cell r="G207">
            <v>-16797.116099999999</v>
          </cell>
          <cell r="H207">
            <v>5872.8082999999997</v>
          </cell>
          <cell r="I207">
            <v>943.91240000000005</v>
          </cell>
          <cell r="J207">
            <v>-22669.9244</v>
          </cell>
          <cell r="K207">
            <v>-1353.174</v>
          </cell>
          <cell r="L207">
            <v>-17206.377700000001</v>
          </cell>
          <cell r="M207" t="str">
            <v>Approved</v>
          </cell>
          <cell r="N207">
            <v>-17206.377700000001</v>
          </cell>
          <cell r="O207" t="str">
            <v>025-09-0200  -GTax Credits</v>
          </cell>
        </row>
        <row r="208">
          <cell r="A208" t="str">
            <v>025-09-0200  -GTitle 1 Manufactured Housing</v>
          </cell>
          <cell r="B208" t="str">
            <v>025-09-0200  -G</v>
          </cell>
          <cell r="C208" t="str">
            <v>Department of Housing and Urban Development</v>
          </cell>
          <cell r="D208" t="str">
            <v>FHA-General and Special Risk Program Account</v>
          </cell>
          <cell r="E208" t="str">
            <v>Title 1 Manufactured Housing</v>
          </cell>
          <cell r="F208" t="str">
            <v>G</v>
          </cell>
          <cell r="G208">
            <v>228.4973</v>
          </cell>
          <cell r="H208">
            <v>248.10759999999999</v>
          </cell>
          <cell r="I208">
            <v>1.2222999999999999</v>
          </cell>
          <cell r="J208">
            <v>-19.610299999999999</v>
          </cell>
          <cell r="K208">
            <v>-28.0077</v>
          </cell>
          <cell r="L208">
            <v>201.71190000000001</v>
          </cell>
          <cell r="M208" t="str">
            <v>Approved</v>
          </cell>
          <cell r="N208">
            <v>201.71189999999999</v>
          </cell>
          <cell r="O208" t="str">
            <v>025-09-0200  -GTitle 1 Manufactured Housing</v>
          </cell>
        </row>
        <row r="209">
          <cell r="A209" t="str">
            <v>025-09-0200  -GTitle 1 Property Improvement</v>
          </cell>
          <cell r="B209" t="str">
            <v>025-09-0200  -G</v>
          </cell>
          <cell r="C209" t="str">
            <v>Department of Housing and Urban Development</v>
          </cell>
          <cell r="D209" t="str">
            <v>FHA-General and Special Risk Program Account</v>
          </cell>
          <cell r="E209" t="str">
            <v>Title 1 Property Improvement</v>
          </cell>
          <cell r="F209" t="str">
            <v>G</v>
          </cell>
          <cell r="G209">
            <v>160.82550000000001</v>
          </cell>
          <cell r="H209">
            <v>578.72569999999996</v>
          </cell>
          <cell r="I209">
            <v>15.4833</v>
          </cell>
          <cell r="J209">
            <v>-417.90019999999998</v>
          </cell>
          <cell r="K209">
            <v>-31.444600000000001</v>
          </cell>
          <cell r="L209">
            <v>144.86420000000001</v>
          </cell>
          <cell r="M209" t="str">
            <v>Approved</v>
          </cell>
          <cell r="N209">
            <v>144.86419999999995</v>
          </cell>
          <cell r="O209" t="str">
            <v>025-09-0200  -GTitle 1 Property Improvement</v>
          </cell>
        </row>
        <row r="210">
          <cell r="A210" t="str">
            <v>025-09-0306  -DEnergy Retrofit Loans</v>
          </cell>
          <cell r="B210" t="str">
            <v>025-09-0306  -D</v>
          </cell>
          <cell r="C210" t="str">
            <v>Department of Housing and Urban Development</v>
          </cell>
          <cell r="D210" t="str">
            <v>Green Retrofit Program for Multifamily Housing, Recovery Act</v>
          </cell>
          <cell r="E210" t="str">
            <v>Energy Retrofit Loans</v>
          </cell>
          <cell r="F210" t="str">
            <v>D</v>
          </cell>
          <cell r="G210">
            <v>-2898.5349000000001</v>
          </cell>
          <cell r="H210">
            <v>0</v>
          </cell>
          <cell r="I210">
            <v>0</v>
          </cell>
          <cell r="J210">
            <v>-2898.5349000000001</v>
          </cell>
          <cell r="K210">
            <v>-2282.5275000000001</v>
          </cell>
          <cell r="L210">
            <v>-5181.0623999999998</v>
          </cell>
          <cell r="M210" t="str">
            <v>Approved</v>
          </cell>
          <cell r="N210">
            <v>-5181.0624000000007</v>
          </cell>
          <cell r="O210" t="str">
            <v>025-09-0306  -DEnergy Retrofit Loans</v>
          </cell>
        </row>
        <row r="211">
          <cell r="A211" t="str">
            <v>025-09-0343  -GHOPE for Homeowners Loan Guarantees</v>
          </cell>
          <cell r="B211" t="str">
            <v>025-09-0343  -G</v>
          </cell>
          <cell r="C211" t="str">
            <v>Department of Housing and Urban Development</v>
          </cell>
          <cell r="D211" t="str">
            <v>Home Ownership Preservation Equity Fund Program Account</v>
          </cell>
          <cell r="E211" t="str">
            <v>HOPE for Homeowners Loan Guarantees</v>
          </cell>
          <cell r="F211" t="str">
            <v>G</v>
          </cell>
          <cell r="G211">
            <v>-647.30830000000003</v>
          </cell>
          <cell r="H211">
            <v>0</v>
          </cell>
          <cell r="I211">
            <v>0</v>
          </cell>
          <cell r="J211">
            <v>-647.30830000000003</v>
          </cell>
          <cell r="K211">
            <v>-225.23570000000001</v>
          </cell>
          <cell r="L211">
            <v>-872.54399999999998</v>
          </cell>
          <cell r="M211" t="str">
            <v>Approved</v>
          </cell>
          <cell r="N211">
            <v>-872.5440000000001</v>
          </cell>
          <cell r="O211" t="str">
            <v>025-09-0343  -GHOPE for Homeowners Loan Guarantees</v>
          </cell>
        </row>
        <row r="212">
          <cell r="A212" t="str">
            <v>025-09-0407  -DEmergency Homeowners' Relief</v>
          </cell>
          <cell r="B212" t="str">
            <v>025-09-0407  -D</v>
          </cell>
          <cell r="C212" t="str">
            <v>Department of Housing and Urban Development</v>
          </cell>
          <cell r="D212" t="str">
            <v>Emergency Homeowners' Relief Fund</v>
          </cell>
          <cell r="E212" t="str">
            <v>Emergency Homeowners' Relief</v>
          </cell>
          <cell r="F212" t="str">
            <v>D</v>
          </cell>
          <cell r="G212">
            <v>-717.20749999999998</v>
          </cell>
          <cell r="H212">
            <v>0</v>
          </cell>
          <cell r="I212">
            <v>0</v>
          </cell>
          <cell r="J212">
            <v>-717.20749999999998</v>
          </cell>
          <cell r="K212">
            <v>-143.32220000000001</v>
          </cell>
          <cell r="L212">
            <v>-860.52970000000005</v>
          </cell>
          <cell r="M212" t="str">
            <v>Approved</v>
          </cell>
          <cell r="N212">
            <v>-860.52970000000005</v>
          </cell>
          <cell r="O212" t="str">
            <v>025-09-0407  -DEmergency Homeowners' Relief</v>
          </cell>
        </row>
        <row r="213">
          <cell r="A213" t="str">
            <v>025-12-0186  -GGuarantees of Mortgage-Backed Securities</v>
          </cell>
          <cell r="B213" t="str">
            <v>025-12-0186  -G</v>
          </cell>
          <cell r="C213" t="str">
            <v>Department of Housing and Urban Development</v>
          </cell>
          <cell r="D213" t="str">
            <v>Guarantees of Mortgage-backed Securities Loan Guarantee Program</v>
          </cell>
          <cell r="E213" t="str">
            <v>Guarantees of Mortgage-Backed Securities</v>
          </cell>
          <cell r="F213" t="str">
            <v>G</v>
          </cell>
          <cell r="G213">
            <v>-1044846.459</v>
          </cell>
          <cell r="H213">
            <v>0</v>
          </cell>
          <cell r="I213">
            <v>0</v>
          </cell>
          <cell r="J213">
            <v>-1044846.459</v>
          </cell>
          <cell r="K213">
            <v>-24234.797900000001</v>
          </cell>
          <cell r="L213">
            <v>-1069081.257</v>
          </cell>
          <cell r="M213" t="str">
            <v>Approved</v>
          </cell>
          <cell r="N213">
            <v>-1069081.2568999999</v>
          </cell>
          <cell r="O213" t="str">
            <v>025-12-0186  -GGuarantees of Mortgage-Backed Securities</v>
          </cell>
        </row>
        <row r="214">
          <cell r="A214" t="str">
            <v>028-00-1152  -DCOVID Economic Injury Disaster Loans</v>
          </cell>
          <cell r="B214" t="str">
            <v>028-00-1152  -D</v>
          </cell>
          <cell r="C214" t="str">
            <v>Small Business Administration</v>
          </cell>
          <cell r="D214" t="str">
            <v>Disaster Loans Program Account</v>
          </cell>
          <cell r="E214" t="str">
            <v>COVID Economic Injury Disaster Loans</v>
          </cell>
          <cell r="F214" t="str">
            <v>D</v>
          </cell>
          <cell r="G214">
            <v>-3779539.3020000001</v>
          </cell>
          <cell r="H214">
            <v>690785.29220000003</v>
          </cell>
          <cell r="I214">
            <v>195205.98499999999</v>
          </cell>
          <cell r="J214">
            <v>-4470324.5939999996</v>
          </cell>
          <cell r="K214">
            <v>0</v>
          </cell>
          <cell r="L214">
            <v>-3584333.3169999998</v>
          </cell>
          <cell r="M214" t="str">
            <v>Approved</v>
          </cell>
          <cell r="N214">
            <v>-3584333.3167999997</v>
          </cell>
          <cell r="O214" t="str">
            <v>028-00-1152  -DCOVID Economic Injury Disaster Loans</v>
          </cell>
        </row>
        <row r="215">
          <cell r="A215" t="str">
            <v>028-00-1152  -DDisaster Assistance (Legislative Proposal)</v>
          </cell>
          <cell r="B215" t="str">
            <v>028-00-1152  -D</v>
          </cell>
          <cell r="C215" t="str">
            <v>Small Business Administration</v>
          </cell>
          <cell r="D215" t="str">
            <v>Disaster Loans Program Account</v>
          </cell>
          <cell r="E215" t="str">
            <v>Disaster Assistance (Legislative Proposal)</v>
          </cell>
          <cell r="F215" t="str">
            <v>D</v>
          </cell>
          <cell r="M215" t="str">
            <v>Approved</v>
          </cell>
          <cell r="N215">
            <v>0</v>
          </cell>
          <cell r="O215" t="str">
            <v>028-00-1152  -DDisaster Assistance (Legislative Proposal)</v>
          </cell>
        </row>
        <row r="216">
          <cell r="A216" t="str">
            <v>028-00-1152  -DDisaster Assistance Loans</v>
          </cell>
          <cell r="B216" t="str">
            <v>028-00-1152  -D</v>
          </cell>
          <cell r="C216" t="str">
            <v>Small Business Administration</v>
          </cell>
          <cell r="D216" t="str">
            <v>Disaster Loans Program Account</v>
          </cell>
          <cell r="E216" t="str">
            <v>Disaster Assistance Loans</v>
          </cell>
          <cell r="F216" t="str">
            <v>D</v>
          </cell>
          <cell r="G216">
            <v>-167982.23180000001</v>
          </cell>
          <cell r="H216">
            <v>24302.5946</v>
          </cell>
          <cell r="I216">
            <v>511.69290000000001</v>
          </cell>
          <cell r="J216">
            <v>-192284.82639999999</v>
          </cell>
          <cell r="K216">
            <v>-28473.761900000001</v>
          </cell>
          <cell r="L216">
            <v>-195944.3008</v>
          </cell>
          <cell r="M216" t="str">
            <v>Approved</v>
          </cell>
          <cell r="N216">
            <v>-195944.3008</v>
          </cell>
          <cell r="O216" t="str">
            <v>028-00-1152  -DDisaster Assistance Loans</v>
          </cell>
        </row>
        <row r="217">
          <cell r="A217" t="str">
            <v>028-00-1152  -DEconomic Injury Disaster Loans--Terrorist Attack</v>
          </cell>
          <cell r="B217" t="str">
            <v>028-00-1152  -D</v>
          </cell>
          <cell r="C217" t="str">
            <v>Small Business Administration</v>
          </cell>
          <cell r="D217" t="str">
            <v>Disaster Loans Program Account</v>
          </cell>
          <cell r="E217" t="str">
            <v>Economic Injury Disaster Loans--Terrorist Attack</v>
          </cell>
          <cell r="F217" t="str">
            <v>D</v>
          </cell>
          <cell r="G217">
            <v>-293.86380000000003</v>
          </cell>
          <cell r="H217">
            <v>5.4134000000000002</v>
          </cell>
          <cell r="I217">
            <v>9.2219999999999995</v>
          </cell>
          <cell r="J217">
            <v>-299.27719999999999</v>
          </cell>
          <cell r="K217">
            <v>-450.96690000000001</v>
          </cell>
          <cell r="L217">
            <v>-735.6087</v>
          </cell>
          <cell r="M217" t="str">
            <v>Approved</v>
          </cell>
          <cell r="N217">
            <v>-735.6087</v>
          </cell>
          <cell r="O217" t="str">
            <v>028-00-1152  -DEconomic Injury Disaster Loans--Terrorist Attack</v>
          </cell>
        </row>
        <row r="218">
          <cell r="A218" t="str">
            <v>028-00-1152  -GExpedited Disaster Assistance</v>
          </cell>
          <cell r="B218" t="str">
            <v>028-00-1152  -G</v>
          </cell>
          <cell r="C218" t="str">
            <v>Small Business Administration</v>
          </cell>
          <cell r="D218" t="str">
            <v>Disaster Loans Program Account</v>
          </cell>
          <cell r="E218" t="str">
            <v>Expedited Disaster Assistance</v>
          </cell>
          <cell r="F218" t="str">
            <v>G</v>
          </cell>
          <cell r="M218" t="str">
            <v>Approved</v>
          </cell>
          <cell r="N218">
            <v>0</v>
          </cell>
          <cell r="O218" t="str">
            <v>028-00-1152  -GExpedited Disaster Assistance</v>
          </cell>
        </row>
        <row r="219">
          <cell r="A219" t="str">
            <v>028-00-1152  -GImmediate Disaster Assistance</v>
          </cell>
          <cell r="B219" t="str">
            <v>028-00-1152  -G</v>
          </cell>
          <cell r="C219" t="str">
            <v>Small Business Administration</v>
          </cell>
          <cell r="D219" t="str">
            <v>Disaster Loans Program Account</v>
          </cell>
          <cell r="E219" t="str">
            <v>Immediate Disaster Assistance</v>
          </cell>
          <cell r="F219" t="str">
            <v>G</v>
          </cell>
          <cell r="M219" t="str">
            <v>Approved</v>
          </cell>
          <cell r="N219">
            <v>0</v>
          </cell>
          <cell r="O219" t="str">
            <v>028-00-1152  -GImmediate Disaster Assistance</v>
          </cell>
        </row>
        <row r="220">
          <cell r="A220" t="str">
            <v>028-00-1154  -D7(m) Direct Microloans</v>
          </cell>
          <cell r="B220" t="str">
            <v>028-00-1154  -D</v>
          </cell>
          <cell r="C220" t="str">
            <v>Small Business Administration</v>
          </cell>
          <cell r="D220" t="str">
            <v>Business Loans Program Account</v>
          </cell>
          <cell r="E220" t="str">
            <v>7(m) Direct Microloans</v>
          </cell>
          <cell r="F220" t="str">
            <v>D</v>
          </cell>
          <cell r="G220">
            <v>-6326.4255000000003</v>
          </cell>
          <cell r="H220">
            <v>418.33420000000001</v>
          </cell>
          <cell r="I220">
            <v>728.32</v>
          </cell>
          <cell r="J220">
            <v>-6744.7596999999996</v>
          </cell>
          <cell r="K220">
            <v>-830.12</v>
          </cell>
          <cell r="L220">
            <v>-6428.2254999999996</v>
          </cell>
          <cell r="M220" t="str">
            <v>Approved</v>
          </cell>
          <cell r="N220">
            <v>-6428.2254999999996</v>
          </cell>
          <cell r="O220" t="str">
            <v>028-00-1154  -D7(m) Direct Microloans</v>
          </cell>
        </row>
        <row r="221">
          <cell r="A221" t="str">
            <v>028-00-1154  -D7(m) Direct Microloans--ARRA</v>
          </cell>
          <cell r="B221" t="str">
            <v>028-00-1154  -D</v>
          </cell>
          <cell r="C221" t="str">
            <v>Small Business Administration</v>
          </cell>
          <cell r="D221" t="str">
            <v>Business Loans Program Account</v>
          </cell>
          <cell r="E221" t="str">
            <v>7(m) Direct Microloans--ARRA</v>
          </cell>
          <cell r="F221" t="str">
            <v>D</v>
          </cell>
          <cell r="G221">
            <v>20.201699999999999</v>
          </cell>
          <cell r="H221">
            <v>23.5154</v>
          </cell>
          <cell r="I221">
            <v>6.3342000000000001</v>
          </cell>
          <cell r="J221">
            <v>-3.3136999999999999</v>
          </cell>
          <cell r="K221">
            <v>-1.0757000000000001</v>
          </cell>
          <cell r="L221">
            <v>25.4602</v>
          </cell>
          <cell r="M221" t="str">
            <v>Approved</v>
          </cell>
          <cell r="N221">
            <v>25.460199999999997</v>
          </cell>
          <cell r="O221" t="str">
            <v>028-00-1154  -D7(m) Direct Microloans--ARRA</v>
          </cell>
        </row>
        <row r="222">
          <cell r="A222" t="str">
            <v>028-00-1154  -DCARES Act S. 1112 Direct Loans</v>
          </cell>
          <cell r="B222" t="str">
            <v>028-00-1154  -D</v>
          </cell>
          <cell r="C222" t="str">
            <v>Small Business Administration</v>
          </cell>
          <cell r="D222" t="str">
            <v>Business Loans Program Account</v>
          </cell>
          <cell r="E222" t="str">
            <v>CARES Act S. 1112 Direct Loans</v>
          </cell>
          <cell r="F222" t="str">
            <v>D</v>
          </cell>
          <cell r="M222" t="str">
            <v>Approved</v>
          </cell>
          <cell r="N222">
            <v>0</v>
          </cell>
          <cell r="O222" t="e">
            <v>#N/A</v>
          </cell>
        </row>
        <row r="223">
          <cell r="A223" t="str">
            <v>028-00-1154  -DEconomic Opportunity Loans</v>
          </cell>
          <cell r="B223" t="str">
            <v>028-00-1154  -D</v>
          </cell>
          <cell r="C223" t="str">
            <v>Small Business Administration</v>
          </cell>
          <cell r="D223" t="str">
            <v>Business Loans Program Account</v>
          </cell>
          <cell r="E223" t="str">
            <v>Economic Opportunity Loans</v>
          </cell>
          <cell r="F223" t="str">
            <v>D</v>
          </cell>
          <cell r="G223">
            <v>2.7199999999999998E-2</v>
          </cell>
          <cell r="H223">
            <v>2.7199999999999998E-2</v>
          </cell>
          <cell r="I223">
            <v>0.1497</v>
          </cell>
          <cell r="J223">
            <v>0</v>
          </cell>
          <cell r="K223">
            <v>-4.0000000000000002E-4</v>
          </cell>
          <cell r="L223">
            <v>0.17649999999999999</v>
          </cell>
          <cell r="M223" t="str">
            <v>Approved</v>
          </cell>
          <cell r="N223">
            <v>0.17649999999999999</v>
          </cell>
          <cell r="O223" t="str">
            <v>028-00-1154  -DEconomic Opportunity Loans</v>
          </cell>
        </row>
        <row r="224">
          <cell r="A224" t="str">
            <v>028-00-1154  -DHandicapped Assistance Loans</v>
          </cell>
          <cell r="B224" t="str">
            <v>028-00-1154  -D</v>
          </cell>
          <cell r="C224" t="str">
            <v>Small Business Administration</v>
          </cell>
          <cell r="D224" t="str">
            <v>Business Loans Program Account</v>
          </cell>
          <cell r="E224" t="str">
            <v>Handicapped Assistance Loans</v>
          </cell>
          <cell r="F224" t="str">
            <v>D</v>
          </cell>
          <cell r="G224">
            <v>-0.48530000000000001</v>
          </cell>
          <cell r="H224">
            <v>0</v>
          </cell>
          <cell r="I224">
            <v>2.0000000000000001E-4</v>
          </cell>
          <cell r="J224">
            <v>-0.48530000000000001</v>
          </cell>
          <cell r="K224">
            <v>-2.6913999999999998</v>
          </cell>
          <cell r="L224">
            <v>-3.1764999999999999</v>
          </cell>
          <cell r="M224" t="str">
            <v>Approved</v>
          </cell>
          <cell r="N224">
            <v>-3.1764999999999999</v>
          </cell>
          <cell r="O224" t="str">
            <v>028-00-1154  -DHandicapped Assistance Loans</v>
          </cell>
        </row>
        <row r="225">
          <cell r="A225" t="str">
            <v>028-00-1154  -DIntermediary Lending Program</v>
          </cell>
          <cell r="B225" t="str">
            <v>028-00-1154  -D</v>
          </cell>
          <cell r="C225" t="str">
            <v>Small Business Administration</v>
          </cell>
          <cell r="D225" t="str">
            <v>Business Loans Program Account</v>
          </cell>
          <cell r="E225" t="str">
            <v>Intermediary Lending Program</v>
          </cell>
          <cell r="F225" t="str">
            <v>D</v>
          </cell>
          <cell r="G225">
            <v>-22.038699999999999</v>
          </cell>
          <cell r="H225">
            <v>0</v>
          </cell>
          <cell r="I225">
            <v>0</v>
          </cell>
          <cell r="J225">
            <v>-22.038699999999999</v>
          </cell>
          <cell r="K225">
            <v>-7.3663999999999996</v>
          </cell>
          <cell r="L225">
            <v>-29.405100000000001</v>
          </cell>
          <cell r="M225" t="str">
            <v>Approved</v>
          </cell>
          <cell r="N225">
            <v>-29.405099999999997</v>
          </cell>
          <cell r="O225" t="str">
            <v>028-00-1154  -DIntermediary Lending Program</v>
          </cell>
        </row>
        <row r="226">
          <cell r="A226" t="str">
            <v>028-00-1154  -DSBIC Direct Preferred Stock and Fee Loans</v>
          </cell>
          <cell r="B226" t="str">
            <v>028-00-1154  -D</v>
          </cell>
          <cell r="C226" t="str">
            <v>Small Business Administration</v>
          </cell>
          <cell r="D226" t="str">
            <v>Business Loans Program Account</v>
          </cell>
          <cell r="E226" t="str">
            <v>SBIC Direct Preferred Stock and Fee Loans</v>
          </cell>
          <cell r="F226" t="str">
            <v>D</v>
          </cell>
          <cell r="G226">
            <v>-2.069</v>
          </cell>
          <cell r="H226">
            <v>1E-4</v>
          </cell>
          <cell r="I226">
            <v>5.9999999999999995E-4</v>
          </cell>
          <cell r="J226">
            <v>-2.0691000000000002</v>
          </cell>
          <cell r="K226">
            <v>-12.426299999999999</v>
          </cell>
          <cell r="L226">
            <v>-14.4947</v>
          </cell>
          <cell r="M226" t="str">
            <v>Approved</v>
          </cell>
          <cell r="N226">
            <v>-14.4947</v>
          </cell>
          <cell r="O226" t="str">
            <v>028-00-1154  -DSBIC Direct Preferred Stock and Fee Loans</v>
          </cell>
        </row>
        <row r="227">
          <cell r="A227" t="str">
            <v>028-00-1154  -DSection 509 Secondary Market 7(a) Broker/Dealer Loans--ARRA</v>
          </cell>
          <cell r="B227" t="str">
            <v>028-00-1154  -D</v>
          </cell>
          <cell r="C227" t="str">
            <v>Small Business Administration</v>
          </cell>
          <cell r="D227" t="str">
            <v>Business Loans Program Account</v>
          </cell>
          <cell r="E227" t="str">
            <v>Section 509 Secondary Market 7(a) Broker/Dealer Loans--ARRA</v>
          </cell>
          <cell r="F227" t="str">
            <v>D</v>
          </cell>
          <cell r="M227" t="str">
            <v>Approved</v>
          </cell>
          <cell r="N227">
            <v>0</v>
          </cell>
          <cell r="O227" t="str">
            <v>028-00-1154  -DSection 509 Secondary Market 7(a) Broker/Dealer Loans--ARRA</v>
          </cell>
        </row>
        <row r="228">
          <cell r="A228" t="str">
            <v>028-00-1154  -DSection 8(a) Business Loans</v>
          </cell>
          <cell r="B228" t="str">
            <v>028-00-1154  -D</v>
          </cell>
          <cell r="C228" t="str">
            <v>Small Business Administration</v>
          </cell>
          <cell r="D228" t="str">
            <v>Business Loans Program Account</v>
          </cell>
          <cell r="E228" t="str">
            <v>Section 8(a) Business Loans</v>
          </cell>
          <cell r="F228" t="str">
            <v>D</v>
          </cell>
          <cell r="M228" t="str">
            <v>Approved</v>
          </cell>
          <cell r="N228">
            <v>0</v>
          </cell>
          <cell r="O228" t="str">
            <v>028-00-1154  -DSection 8(a) Business Loans</v>
          </cell>
        </row>
        <row r="229">
          <cell r="A229" t="str">
            <v>028-00-1154  -DVeterans Loan Program</v>
          </cell>
          <cell r="B229" t="str">
            <v>028-00-1154  -D</v>
          </cell>
          <cell r="C229" t="str">
            <v>Small Business Administration</v>
          </cell>
          <cell r="D229" t="str">
            <v>Business Loans Program Account</v>
          </cell>
          <cell r="E229" t="str">
            <v>Veterans Loan Program</v>
          </cell>
          <cell r="F229" t="str">
            <v>D</v>
          </cell>
          <cell r="M229" t="str">
            <v>Approved</v>
          </cell>
          <cell r="N229">
            <v>0</v>
          </cell>
          <cell r="O229" t="str">
            <v>028-00-1154  -DVeterans Loan Program</v>
          </cell>
        </row>
        <row r="230">
          <cell r="A230" t="str">
            <v>028-00-1154  -G502 Local Development Companies</v>
          </cell>
          <cell r="B230" t="str">
            <v>028-00-1154  -G</v>
          </cell>
          <cell r="C230" t="str">
            <v>Small Business Administration</v>
          </cell>
          <cell r="D230" t="str">
            <v>Business Loans Program Account</v>
          </cell>
          <cell r="E230" t="str">
            <v>502 Local Development Companies</v>
          </cell>
          <cell r="F230" t="str">
            <v>G</v>
          </cell>
          <cell r="G230">
            <v>1E-4</v>
          </cell>
          <cell r="H230">
            <v>1E-4</v>
          </cell>
          <cell r="I230">
            <v>5.9999999999999995E-4</v>
          </cell>
          <cell r="J230">
            <v>0</v>
          </cell>
          <cell r="K230">
            <v>-2.9999999999999997E-4</v>
          </cell>
          <cell r="L230">
            <v>4.0000000000000002E-4</v>
          </cell>
          <cell r="M230" t="str">
            <v>Approved</v>
          </cell>
          <cell r="N230">
            <v>4.0000000000000002E-4</v>
          </cell>
          <cell r="O230" t="str">
            <v>028-00-1154  -G502 Local Development Companies</v>
          </cell>
        </row>
        <row r="231">
          <cell r="A231" t="str">
            <v>028-00-1154  -G504 Commercial Real Estate (CRE) Refi (Legislative Proposal)</v>
          </cell>
          <cell r="B231" t="str">
            <v>028-00-1154  -G</v>
          </cell>
          <cell r="C231" t="str">
            <v>Small Business Administration</v>
          </cell>
          <cell r="D231" t="str">
            <v>Business Loans Program Account</v>
          </cell>
          <cell r="E231" t="str">
            <v>504 Commercial Real Estate (CRE) Refi (Legislative Proposal)</v>
          </cell>
          <cell r="F231" t="str">
            <v>G</v>
          </cell>
          <cell r="M231" t="str">
            <v>Approved</v>
          </cell>
          <cell r="N231">
            <v>0</v>
          </cell>
          <cell r="O231" t="e">
            <v>#N/A</v>
          </cell>
        </row>
        <row r="232">
          <cell r="A232" t="str">
            <v>028-00-1154  -G504 Commercial Real Estate (CRE) Refinance Program</v>
          </cell>
          <cell r="B232" t="str">
            <v>028-00-1154  -G</v>
          </cell>
          <cell r="C232" t="str">
            <v>Small Business Administration</v>
          </cell>
          <cell r="D232" t="str">
            <v>Business Loans Program Account</v>
          </cell>
          <cell r="E232" t="str">
            <v>504 Commercial Real Estate (CRE) Refinance Program</v>
          </cell>
          <cell r="F232" t="str">
            <v>G</v>
          </cell>
          <cell r="G232">
            <v>-57689.231</v>
          </cell>
          <cell r="H232">
            <v>805.1979</v>
          </cell>
          <cell r="I232">
            <v>96.109099999999998</v>
          </cell>
          <cell r="J232">
            <v>-58494.428899999999</v>
          </cell>
          <cell r="K232">
            <v>-4914.4036999999998</v>
          </cell>
          <cell r="L232">
            <v>-62507.525600000001</v>
          </cell>
          <cell r="M232" t="str">
            <v>Approved</v>
          </cell>
          <cell r="N232">
            <v>-62507.525600000001</v>
          </cell>
          <cell r="O232" t="str">
            <v>028-00-1154  -G504 Commercial Real Estate (CRE) Refinance Program</v>
          </cell>
        </row>
        <row r="233">
          <cell r="A233" t="str">
            <v>028-00-1154  -G504 CRE Refinance--PL 116-260 Part-Year COVID Support</v>
          </cell>
          <cell r="B233" t="str">
            <v>028-00-1154  -G</v>
          </cell>
          <cell r="C233" t="str">
            <v>Small Business Administration</v>
          </cell>
          <cell r="D233" t="str">
            <v>Business Loans Program Account</v>
          </cell>
          <cell r="E233" t="str">
            <v>504 CRE Refinance--PL 116-260 Part-Year COVID Support</v>
          </cell>
          <cell r="F233" t="str">
            <v>G</v>
          </cell>
          <cell r="G233">
            <v>-9149.4560000000001</v>
          </cell>
          <cell r="H233">
            <v>0</v>
          </cell>
          <cell r="I233">
            <v>0</v>
          </cell>
          <cell r="J233">
            <v>-9149.4560000000001</v>
          </cell>
          <cell r="K233">
            <v>-241.00890000000001</v>
          </cell>
          <cell r="L233">
            <v>-9390.4649000000009</v>
          </cell>
          <cell r="M233" t="str">
            <v>Approved</v>
          </cell>
          <cell r="N233">
            <v>-9390.4649000000009</v>
          </cell>
          <cell r="O233" t="str">
            <v>028-00-1154  -G504 CRE Refinance--PL 116-260 Part-Year COVID Support</v>
          </cell>
        </row>
        <row r="234">
          <cell r="A234" t="str">
            <v>028-00-1154  -G7(a) Business Loan Guarantees--ARRA Extension</v>
          </cell>
          <cell r="B234" t="str">
            <v>028-00-1154  -G</v>
          </cell>
          <cell r="C234" t="str">
            <v>Small Business Administration</v>
          </cell>
          <cell r="D234" t="str">
            <v>Business Loans Program Account</v>
          </cell>
          <cell r="E234" t="str">
            <v>7(a) Business Loan Guarantees--ARRA Extension</v>
          </cell>
          <cell r="F234" t="str">
            <v>G</v>
          </cell>
          <cell r="G234">
            <v>1357.7637</v>
          </cell>
          <cell r="H234">
            <v>1357.7637</v>
          </cell>
          <cell r="I234">
            <v>329.63639999999998</v>
          </cell>
          <cell r="J234">
            <v>0</v>
          </cell>
          <cell r="K234">
            <v>0</v>
          </cell>
          <cell r="L234">
            <v>1687.4001000000001</v>
          </cell>
          <cell r="M234" t="str">
            <v>Approved</v>
          </cell>
          <cell r="N234">
            <v>1687.4000999999998</v>
          </cell>
          <cell r="O234" t="str">
            <v>028-00-1154  -G7(a) Business Loan Guarantees--ARRA Extension</v>
          </cell>
        </row>
        <row r="235">
          <cell r="A235" t="str">
            <v>028-00-1154  -G7(a) Dealer Floor Plan</v>
          </cell>
          <cell r="B235" t="str">
            <v>028-00-1154  -G</v>
          </cell>
          <cell r="C235" t="str">
            <v>Small Business Administration</v>
          </cell>
          <cell r="D235" t="str">
            <v>Business Loans Program Account</v>
          </cell>
          <cell r="E235" t="str">
            <v>7(a) Dealer Floor Plan</v>
          </cell>
          <cell r="F235" t="str">
            <v>G</v>
          </cell>
          <cell r="G235">
            <v>-2.9999999999999997E-4</v>
          </cell>
          <cell r="H235">
            <v>0</v>
          </cell>
          <cell r="I235">
            <v>0</v>
          </cell>
          <cell r="J235">
            <v>-2.9999999999999997E-4</v>
          </cell>
          <cell r="K235">
            <v>0</v>
          </cell>
          <cell r="L235">
            <v>-2.9999999999999997E-4</v>
          </cell>
          <cell r="M235" t="str">
            <v>Approved</v>
          </cell>
          <cell r="N235">
            <v>-2.9999999999999997E-4</v>
          </cell>
          <cell r="O235" t="str">
            <v>028-00-1154  -G7(a) Dealer Floor Plan</v>
          </cell>
        </row>
        <row r="236">
          <cell r="A236" t="str">
            <v>028-00-1154  -G7(a) Dealer Floor Plan--ARRA</v>
          </cell>
          <cell r="B236" t="str">
            <v>028-00-1154  -G</v>
          </cell>
          <cell r="C236" t="str">
            <v>Small Business Administration</v>
          </cell>
          <cell r="D236" t="str">
            <v>Business Loans Program Account</v>
          </cell>
          <cell r="E236" t="str">
            <v>7(a) Dealer Floor Plan--ARRA</v>
          </cell>
          <cell r="F236" t="str">
            <v>G</v>
          </cell>
          <cell r="G236">
            <v>-8.2024000000000008</v>
          </cell>
          <cell r="H236">
            <v>0</v>
          </cell>
          <cell r="I236">
            <v>0</v>
          </cell>
          <cell r="J236">
            <v>-8.2024000000000008</v>
          </cell>
          <cell r="K236">
            <v>-1.6578999999999999</v>
          </cell>
          <cell r="L236">
            <v>-9.8603000000000005</v>
          </cell>
          <cell r="M236" t="str">
            <v>Approved</v>
          </cell>
          <cell r="N236">
            <v>-9.8603000000000005</v>
          </cell>
          <cell r="O236" t="str">
            <v>028-00-1154  -G7(a) Dealer Floor Plan--ARRA</v>
          </cell>
        </row>
        <row r="237">
          <cell r="A237" t="str">
            <v>028-00-1154  -G7(a) Express Loan Size Increase (legislative proposal)</v>
          </cell>
          <cell r="B237" t="str">
            <v>028-00-1154  -G</v>
          </cell>
          <cell r="C237" t="str">
            <v>Small Business Administration</v>
          </cell>
          <cell r="D237" t="str">
            <v>Business Loans Program Account</v>
          </cell>
          <cell r="E237" t="str">
            <v>7(a) Express Loan Size Increase (legislative proposal)</v>
          </cell>
          <cell r="F237" t="str">
            <v>G</v>
          </cell>
          <cell r="M237" t="str">
            <v>Approved</v>
          </cell>
          <cell r="N237">
            <v>0</v>
          </cell>
          <cell r="O237" t="e">
            <v>#N/A</v>
          </cell>
        </row>
        <row r="238">
          <cell r="A238" t="str">
            <v>028-00-1154  -G7(a) General Business Loan Guarantees</v>
          </cell>
          <cell r="B238" t="str">
            <v>028-00-1154  -G</v>
          </cell>
          <cell r="C238" t="str">
            <v>Small Business Administration</v>
          </cell>
          <cell r="D238" t="str">
            <v>Business Loans Program Account</v>
          </cell>
          <cell r="E238" t="str">
            <v>7(a) General Business Loan Guarantees</v>
          </cell>
          <cell r="F238" t="str">
            <v>G</v>
          </cell>
          <cell r="G238">
            <v>-490709.77870000002</v>
          </cell>
          <cell r="H238">
            <v>5557.2618000000002</v>
          </cell>
          <cell r="I238">
            <v>1424.5219</v>
          </cell>
          <cell r="J238">
            <v>-496267.0405</v>
          </cell>
          <cell r="K238">
            <v>-53226.637199999997</v>
          </cell>
          <cell r="L238">
            <v>-542511.89399999997</v>
          </cell>
          <cell r="M238" t="str">
            <v>Approved</v>
          </cell>
          <cell r="N238">
            <v>-542511.89399999997</v>
          </cell>
          <cell r="O238" t="str">
            <v>028-00-1154  -G7(a) General Business Loan Guarantees</v>
          </cell>
        </row>
        <row r="239">
          <cell r="A239" t="str">
            <v>028-00-1154  -G7(a) General Business Loan Guarantees (Legislative Proposal)</v>
          </cell>
          <cell r="B239" t="str">
            <v>028-00-1154  -G</v>
          </cell>
          <cell r="C239" t="str">
            <v>Small Business Administration</v>
          </cell>
          <cell r="D239" t="str">
            <v>Business Loans Program Account</v>
          </cell>
          <cell r="E239" t="str">
            <v>7(a) General Business Loan Guarantees (Legislative Proposal)</v>
          </cell>
          <cell r="F239" t="str">
            <v>G</v>
          </cell>
          <cell r="M239" t="str">
            <v>Approved</v>
          </cell>
          <cell r="N239">
            <v>0</v>
          </cell>
          <cell r="O239" t="str">
            <v>028-00-1154  -G7(a) General Business Loan Guarantees (Legislative Proposal)</v>
          </cell>
        </row>
        <row r="240">
          <cell r="A240" t="str">
            <v>028-00-1154  -G7(a) General Business Loan Guarantees--ARRA</v>
          </cell>
          <cell r="B240" t="str">
            <v>028-00-1154  -G</v>
          </cell>
          <cell r="C240" t="str">
            <v>Small Business Administration</v>
          </cell>
          <cell r="D240" t="str">
            <v>Business Loans Program Account</v>
          </cell>
          <cell r="E240" t="str">
            <v>7(a) General Business Loan Guarantees--ARRA</v>
          </cell>
          <cell r="F240" t="str">
            <v>G</v>
          </cell>
          <cell r="G240">
            <v>3563.2512999999999</v>
          </cell>
          <cell r="H240">
            <v>3563.2512999999999</v>
          </cell>
          <cell r="I240">
            <v>1061.6106</v>
          </cell>
          <cell r="J240">
            <v>0</v>
          </cell>
          <cell r="K240">
            <v>0</v>
          </cell>
          <cell r="L240">
            <v>4624.8618999999999</v>
          </cell>
          <cell r="M240" t="str">
            <v>Approved</v>
          </cell>
          <cell r="N240">
            <v>4624.8618999999999</v>
          </cell>
          <cell r="O240" t="str">
            <v>028-00-1154  -G7(a) General Business Loan Guarantees--ARRA</v>
          </cell>
        </row>
        <row r="241">
          <cell r="A241" t="str">
            <v>028-00-1154  -G7(a) General Business Loan Guarantees--STAR</v>
          </cell>
          <cell r="B241" t="str">
            <v>028-00-1154  -G</v>
          </cell>
          <cell r="C241" t="str">
            <v>Small Business Administration</v>
          </cell>
          <cell r="D241" t="str">
            <v>Business Loans Program Account</v>
          </cell>
          <cell r="E241" t="str">
            <v>7(a) General Business Loan Guarantees--STAR</v>
          </cell>
          <cell r="F241" t="str">
            <v>G</v>
          </cell>
          <cell r="G241">
            <v>221.50280000000001</v>
          </cell>
          <cell r="H241">
            <v>221.50280000000001</v>
          </cell>
          <cell r="I241">
            <v>221.6987</v>
          </cell>
          <cell r="J241">
            <v>0</v>
          </cell>
          <cell r="K241">
            <v>0</v>
          </cell>
          <cell r="L241">
            <v>443.20150000000001</v>
          </cell>
          <cell r="M241" t="str">
            <v>Approved</v>
          </cell>
          <cell r="N241">
            <v>443.20150000000001</v>
          </cell>
          <cell r="O241" t="str">
            <v>028-00-1154  -G7(a) General Business Loan Guarantees--STAR</v>
          </cell>
        </row>
        <row r="242">
          <cell r="A242" t="str">
            <v>028-00-1154  -G7(a) General Business--Delta</v>
          </cell>
          <cell r="B242" t="str">
            <v>028-00-1154  -G</v>
          </cell>
          <cell r="C242" t="str">
            <v>Small Business Administration</v>
          </cell>
          <cell r="D242" t="str">
            <v>Business Loans Program Account</v>
          </cell>
          <cell r="E242" t="str">
            <v>7(a) General Business--Delta</v>
          </cell>
          <cell r="F242" t="str">
            <v>G</v>
          </cell>
          <cell r="G242">
            <v>-2.9999999999999997E-4</v>
          </cell>
          <cell r="H242">
            <v>4.0000000000000002E-4</v>
          </cell>
          <cell r="I242">
            <v>1.1000000000000001E-3</v>
          </cell>
          <cell r="J242">
            <v>-6.9999999999999999E-4</v>
          </cell>
          <cell r="K242">
            <v>-1.9E-3</v>
          </cell>
          <cell r="L242">
            <v>-1.1000000000000001E-3</v>
          </cell>
          <cell r="M242" t="str">
            <v>Approved</v>
          </cell>
          <cell r="N242">
            <v>-1.0999999999999998E-3</v>
          </cell>
          <cell r="O242" t="str">
            <v>028-00-1154  -G7(a) General Business--Delta</v>
          </cell>
        </row>
        <row r="243">
          <cell r="A243" t="str">
            <v>028-00-1154  -G7(a) General Business--PL 116-260 Part-Year COVID Support</v>
          </cell>
          <cell r="B243" t="str">
            <v>028-00-1154  -G</v>
          </cell>
          <cell r="C243" t="str">
            <v>Small Business Administration</v>
          </cell>
          <cell r="D243" t="str">
            <v>Business Loans Program Account</v>
          </cell>
          <cell r="E243" t="str">
            <v>7(a) General Business--PL 116-260 Part-Year COVID Support</v>
          </cell>
          <cell r="F243" t="str">
            <v>G</v>
          </cell>
          <cell r="G243">
            <v>-523939.97100000002</v>
          </cell>
          <cell r="H243">
            <v>0</v>
          </cell>
          <cell r="I243">
            <v>0</v>
          </cell>
          <cell r="J243">
            <v>-523939.97100000002</v>
          </cell>
          <cell r="K243">
            <v>-7568.2888999999996</v>
          </cell>
          <cell r="L243">
            <v>-531508.25989999995</v>
          </cell>
          <cell r="M243" t="str">
            <v>Approved</v>
          </cell>
          <cell r="N243">
            <v>-531508.25990000006</v>
          </cell>
          <cell r="O243" t="str">
            <v>028-00-1154  -G7(a) General Business--PL 116-260 Part-Year COVID Support</v>
          </cell>
        </row>
        <row r="244">
          <cell r="A244" t="str">
            <v>028-00-1154  -G7(a) Negative Sub (legislative proposal)</v>
          </cell>
          <cell r="B244" t="str">
            <v>028-00-1154  -G</v>
          </cell>
          <cell r="C244" t="str">
            <v>Small Business Administration</v>
          </cell>
          <cell r="D244" t="str">
            <v>Business Loans Program Account</v>
          </cell>
          <cell r="E244" t="str">
            <v>7(a) Negative Sub (legislative proposal)</v>
          </cell>
          <cell r="F244" t="str">
            <v>G</v>
          </cell>
          <cell r="M244" t="str">
            <v>Approved</v>
          </cell>
          <cell r="N244">
            <v>0</v>
          </cell>
          <cell r="O244" t="e">
            <v>#N/A</v>
          </cell>
        </row>
        <row r="245">
          <cell r="A245" t="str">
            <v>028-00-1154  -G7(a) Revolvers</v>
          </cell>
          <cell r="B245" t="str">
            <v>028-00-1154  -G</v>
          </cell>
          <cell r="C245" t="str">
            <v>Small Business Administration</v>
          </cell>
          <cell r="D245" t="str">
            <v>Business Loans Program Account</v>
          </cell>
          <cell r="E245" t="str">
            <v>7(a) Revolvers</v>
          </cell>
          <cell r="F245" t="str">
            <v>G</v>
          </cell>
          <cell r="M245" t="str">
            <v>Approved</v>
          </cell>
          <cell r="N245">
            <v>0</v>
          </cell>
          <cell r="O245" t="str">
            <v>028-00-1154  -G7(a) Revolvers</v>
          </cell>
        </row>
        <row r="246">
          <cell r="A246" t="str">
            <v>028-00-1154  -G7(a) Revolvers (Legislative Proposal)</v>
          </cell>
          <cell r="B246" t="str">
            <v>028-00-1154  -G</v>
          </cell>
          <cell r="C246" t="str">
            <v>Small Business Administration</v>
          </cell>
          <cell r="D246" t="str">
            <v>Business Loans Program Account</v>
          </cell>
          <cell r="E246" t="str">
            <v>7(a) Revolvers (Legislative Proposal)</v>
          </cell>
          <cell r="F246" t="str">
            <v>G</v>
          </cell>
          <cell r="M246" t="str">
            <v>Approved</v>
          </cell>
          <cell r="N246">
            <v>0</v>
          </cell>
          <cell r="O246" t="str">
            <v>028-00-1154  -G7(a) Revolvers (Legislative Proposal)</v>
          </cell>
        </row>
        <row r="247">
          <cell r="A247" t="str">
            <v>028-00-1154  -G7(a) Revolvers--ARRA</v>
          </cell>
          <cell r="B247" t="str">
            <v>028-00-1154  -G</v>
          </cell>
          <cell r="C247" t="str">
            <v>Small Business Administration</v>
          </cell>
          <cell r="D247" t="str">
            <v>Business Loans Program Account</v>
          </cell>
          <cell r="E247" t="str">
            <v>7(a) Revolvers--ARRA</v>
          </cell>
          <cell r="F247" t="str">
            <v>G</v>
          </cell>
          <cell r="M247" t="str">
            <v>Approved</v>
          </cell>
          <cell r="N247">
            <v>0</v>
          </cell>
          <cell r="O247" t="str">
            <v>028-00-1154  -G7(a) Revolvers--ARRA</v>
          </cell>
        </row>
        <row r="248">
          <cell r="A248" t="str">
            <v>028-00-1154  -G7(a) Revolvers--ARRA Extension</v>
          </cell>
          <cell r="B248" t="str">
            <v>028-00-1154  -G</v>
          </cell>
          <cell r="C248" t="str">
            <v>Small Business Administration</v>
          </cell>
          <cell r="D248" t="str">
            <v>Business Loans Program Account</v>
          </cell>
          <cell r="E248" t="str">
            <v>7(a) Revolvers--ARRA Extension</v>
          </cell>
          <cell r="F248" t="str">
            <v>G</v>
          </cell>
          <cell r="M248" t="str">
            <v>Approved</v>
          </cell>
          <cell r="N248">
            <v>0</v>
          </cell>
          <cell r="O248" t="e">
            <v>#N/A</v>
          </cell>
        </row>
        <row r="249">
          <cell r="A249" t="str">
            <v>028-00-1154  -G7(m) Microloan Guarantees</v>
          </cell>
          <cell r="B249" t="str">
            <v>028-00-1154  -G</v>
          </cell>
          <cell r="C249" t="str">
            <v>Small Business Administration</v>
          </cell>
          <cell r="D249" t="str">
            <v>Business Loans Program Account</v>
          </cell>
          <cell r="E249" t="str">
            <v>7(m) Microloan Guarantees</v>
          </cell>
          <cell r="F249" t="str">
            <v>G</v>
          </cell>
          <cell r="M249" t="str">
            <v>Approved</v>
          </cell>
          <cell r="N249">
            <v>0</v>
          </cell>
          <cell r="O249" t="str">
            <v>028-00-1154  -G7(m) Microloan Guarantees</v>
          </cell>
        </row>
        <row r="250">
          <cell r="A250" t="str">
            <v>028-00-1154  -GARC Loan Guarantees--ARRA</v>
          </cell>
          <cell r="B250" t="str">
            <v>028-00-1154  -G</v>
          </cell>
          <cell r="C250" t="str">
            <v>Small Business Administration</v>
          </cell>
          <cell r="D250" t="str">
            <v>Business Loans Program Account</v>
          </cell>
          <cell r="E250" t="str">
            <v>ARC Loan Guarantees--ARRA</v>
          </cell>
          <cell r="F250" t="str">
            <v>G</v>
          </cell>
          <cell r="G250">
            <v>-185.77520000000001</v>
          </cell>
          <cell r="H250">
            <v>0</v>
          </cell>
          <cell r="I250">
            <v>0</v>
          </cell>
          <cell r="J250">
            <v>-185.77520000000001</v>
          </cell>
          <cell r="K250">
            <v>-31.767800000000001</v>
          </cell>
          <cell r="L250">
            <v>-217.54300000000001</v>
          </cell>
          <cell r="M250" t="str">
            <v>Approved</v>
          </cell>
          <cell r="N250">
            <v>-217.54300000000001</v>
          </cell>
          <cell r="O250" t="str">
            <v>028-00-1154  -GARC Loan Guarantees--ARRA</v>
          </cell>
        </row>
        <row r="251">
          <cell r="A251" t="str">
            <v>028-00-1154  -GCARES Act S. 1112 Guaranteed Loans</v>
          </cell>
          <cell r="B251" t="str">
            <v>028-00-1154  -G</v>
          </cell>
          <cell r="C251" t="str">
            <v>Small Business Administration</v>
          </cell>
          <cell r="D251" t="str">
            <v>Business Loans Program Account</v>
          </cell>
          <cell r="E251" t="str">
            <v>CARES Act S. 1112 Guaranteed Loans</v>
          </cell>
          <cell r="F251" t="str">
            <v>G</v>
          </cell>
          <cell r="M251" t="str">
            <v>Approved</v>
          </cell>
          <cell r="N251">
            <v>0</v>
          </cell>
          <cell r="O251" t="e">
            <v>#N/A</v>
          </cell>
        </row>
        <row r="252">
          <cell r="A252" t="str">
            <v>028-00-1154  -GPaycheck Protection Program (PPP)</v>
          </cell>
          <cell r="B252" t="str">
            <v>028-00-1154  -G</v>
          </cell>
          <cell r="C252" t="str">
            <v>Small Business Administration</v>
          </cell>
          <cell r="D252" t="str">
            <v>Business Loans Program Account</v>
          </cell>
          <cell r="E252" t="str">
            <v>Paycheck Protection Program (PPP)</v>
          </cell>
          <cell r="F252" t="str">
            <v>G</v>
          </cell>
          <cell r="G252">
            <v>6009238.1560000004</v>
          </cell>
          <cell r="H252">
            <v>9418700.7780000009</v>
          </cell>
          <cell r="I252">
            <v>0</v>
          </cell>
          <cell r="J252">
            <v>-3409462.622</v>
          </cell>
          <cell r="K252">
            <v>-1856641.9210000001</v>
          </cell>
          <cell r="L252">
            <v>4152596.2349999999</v>
          </cell>
          <cell r="M252" t="str">
            <v>Approved</v>
          </cell>
          <cell r="N252">
            <v>4152596.2350000013</v>
          </cell>
          <cell r="O252" t="str">
            <v>028-00-1154  -GPaycheck Protection Program (PPP)</v>
          </cell>
        </row>
        <row r="253">
          <cell r="A253" t="str">
            <v>028-00-1154  -GSBIC 301(d) Guarantee</v>
          </cell>
          <cell r="B253" t="str">
            <v>028-00-1154  -G</v>
          </cell>
          <cell r="C253" t="str">
            <v>Small Business Administration</v>
          </cell>
          <cell r="D253" t="str">
            <v>Business Loans Program Account</v>
          </cell>
          <cell r="E253" t="str">
            <v>SBIC 301(d) Guarantee</v>
          </cell>
          <cell r="F253" t="str">
            <v>G</v>
          </cell>
          <cell r="M253" t="str">
            <v>Approved</v>
          </cell>
          <cell r="N253">
            <v>0</v>
          </cell>
          <cell r="O253" t="str">
            <v>028-00-1154  -GSBIC 301(d) Guarantee</v>
          </cell>
        </row>
        <row r="254">
          <cell r="A254" t="str">
            <v>028-00-1154  -GSBIC Debentures</v>
          </cell>
          <cell r="B254" t="str">
            <v>028-00-1154  -G</v>
          </cell>
          <cell r="C254" t="str">
            <v>Small Business Administration</v>
          </cell>
          <cell r="D254" t="str">
            <v>Business Loans Program Account</v>
          </cell>
          <cell r="E254" t="str">
            <v>SBIC Debentures</v>
          </cell>
          <cell r="F254" t="str">
            <v>G</v>
          </cell>
          <cell r="G254">
            <v>-227213.48610000001</v>
          </cell>
          <cell r="H254">
            <v>29243.810799999999</v>
          </cell>
          <cell r="I254">
            <v>13504.554700000001</v>
          </cell>
          <cell r="J254">
            <v>-256457.29689999999</v>
          </cell>
          <cell r="K254">
            <v>-66529.958499999993</v>
          </cell>
          <cell r="L254">
            <v>-280238.88990000001</v>
          </cell>
          <cell r="M254" t="str">
            <v>Approved</v>
          </cell>
          <cell r="N254">
            <v>-280238.88990000001</v>
          </cell>
          <cell r="O254" t="str">
            <v>028-00-1154  -GSBIC Debentures</v>
          </cell>
        </row>
        <row r="255">
          <cell r="A255" t="str">
            <v>028-00-1154  -GSBIC Debentures Negative Sub (legislative proposal)</v>
          </cell>
          <cell r="B255" t="str">
            <v>028-00-1154  -G</v>
          </cell>
          <cell r="C255" t="str">
            <v>Small Business Administration</v>
          </cell>
          <cell r="D255" t="str">
            <v>Business Loans Program Account</v>
          </cell>
          <cell r="E255" t="str">
            <v>SBIC Debentures Negative Sub (legislative proposal)</v>
          </cell>
          <cell r="F255" t="str">
            <v>G</v>
          </cell>
          <cell r="M255" t="str">
            <v>Approved</v>
          </cell>
          <cell r="N255">
            <v>0</v>
          </cell>
          <cell r="O255" t="e">
            <v>#N/A</v>
          </cell>
        </row>
        <row r="256">
          <cell r="A256" t="str">
            <v>028-00-1154  -GSBIC New Market Venture Capital</v>
          </cell>
          <cell r="B256" t="str">
            <v>028-00-1154  -G</v>
          </cell>
          <cell r="C256" t="str">
            <v>Small Business Administration</v>
          </cell>
          <cell r="D256" t="str">
            <v>Business Loans Program Account</v>
          </cell>
          <cell r="E256" t="str">
            <v>SBIC New Market Venture Capital</v>
          </cell>
          <cell r="F256" t="str">
            <v>G</v>
          </cell>
          <cell r="G256">
            <v>2737.9922999999999</v>
          </cell>
          <cell r="H256">
            <v>2737.9922999999999</v>
          </cell>
          <cell r="I256">
            <v>2487.9094</v>
          </cell>
          <cell r="J256">
            <v>0</v>
          </cell>
          <cell r="K256">
            <v>0</v>
          </cell>
          <cell r="L256">
            <v>5225.9017000000003</v>
          </cell>
          <cell r="M256" t="str">
            <v>Approved</v>
          </cell>
          <cell r="N256">
            <v>5225.9017000000003</v>
          </cell>
          <cell r="O256" t="str">
            <v>028-00-1154  -GSBIC New Market Venture Capital</v>
          </cell>
        </row>
        <row r="257">
          <cell r="A257" t="str">
            <v>028-00-1154  -GSBIC Participating Securities</v>
          </cell>
          <cell r="B257" t="str">
            <v>028-00-1154  -G</v>
          </cell>
          <cell r="C257" t="str">
            <v>Small Business Administration</v>
          </cell>
          <cell r="D257" t="str">
            <v>Business Loans Program Account</v>
          </cell>
          <cell r="E257" t="str">
            <v>SBIC Participating Securities</v>
          </cell>
          <cell r="F257" t="str">
            <v>G</v>
          </cell>
          <cell r="G257">
            <v>-25554.236799999999</v>
          </cell>
          <cell r="H257">
            <v>6632.3575000000001</v>
          </cell>
          <cell r="I257">
            <v>18932.484899999999</v>
          </cell>
          <cell r="J257">
            <v>-32186.594300000001</v>
          </cell>
          <cell r="K257">
            <v>-40784.635000000002</v>
          </cell>
          <cell r="L257">
            <v>-47406.386899999998</v>
          </cell>
          <cell r="M257" t="str">
            <v>Approved</v>
          </cell>
          <cell r="N257">
            <v>-47406.386899999998</v>
          </cell>
          <cell r="O257" t="str">
            <v>028-00-1154  -GSBIC Participating Securities</v>
          </cell>
        </row>
        <row r="258">
          <cell r="A258" t="str">
            <v>028-00-1154  -GScale-Up Manufacturing Investment Company (legislative proposal)</v>
          </cell>
          <cell r="B258" t="str">
            <v>028-00-1154  -G</v>
          </cell>
          <cell r="C258" t="str">
            <v>Small Business Administration</v>
          </cell>
          <cell r="D258" t="str">
            <v>Business Loans Program Account</v>
          </cell>
          <cell r="E258" t="str">
            <v>Scale-Up Manufacturing Investment Company (legislative proposal)</v>
          </cell>
          <cell r="F258" t="str">
            <v>G</v>
          </cell>
          <cell r="M258" t="str">
            <v>Approved</v>
          </cell>
          <cell r="N258">
            <v>0</v>
          </cell>
          <cell r="O258" t="str">
            <v>028-00-1154  -GScale-Up Manufacturing Investment Company (legislative proposal)</v>
          </cell>
        </row>
        <row r="259">
          <cell r="A259" t="str">
            <v>028-00-1154  -GSecondary Market 504 First Mortgage Guarantees--ARRA</v>
          </cell>
          <cell r="B259" t="str">
            <v>028-00-1154  -G</v>
          </cell>
          <cell r="C259" t="str">
            <v>Small Business Administration</v>
          </cell>
          <cell r="D259" t="str">
            <v>Business Loans Program Account</v>
          </cell>
          <cell r="E259" t="str">
            <v>Secondary Market 504 First Mortgage Guarantees--ARRA</v>
          </cell>
          <cell r="F259" t="str">
            <v>G</v>
          </cell>
          <cell r="G259">
            <v>2916.6188000000002</v>
          </cell>
          <cell r="H259">
            <v>2916.6188000000002</v>
          </cell>
          <cell r="I259">
            <v>421.64210000000003</v>
          </cell>
          <cell r="J259">
            <v>0</v>
          </cell>
          <cell r="K259">
            <v>0</v>
          </cell>
          <cell r="L259">
            <v>3338.2609000000002</v>
          </cell>
          <cell r="M259" t="str">
            <v>Approved</v>
          </cell>
          <cell r="N259">
            <v>3338.2609000000002</v>
          </cell>
          <cell r="O259" t="str">
            <v>028-00-1154  -GSecondary Market 504 First Mortgage Guarantees--ARRA</v>
          </cell>
        </row>
        <row r="260">
          <cell r="A260" t="str">
            <v>028-00-1154  -GSecondary Market Guarantee</v>
          </cell>
          <cell r="B260" t="str">
            <v>028-00-1154  -G</v>
          </cell>
          <cell r="C260" t="str">
            <v>Small Business Administration</v>
          </cell>
          <cell r="D260" t="str">
            <v>Business Loans Program Account</v>
          </cell>
          <cell r="E260" t="str">
            <v>Secondary Market Guarantee</v>
          </cell>
          <cell r="F260" t="str">
            <v>G</v>
          </cell>
          <cell r="G260">
            <v>-62809.114600000001</v>
          </cell>
          <cell r="H260">
            <v>24562.337899999999</v>
          </cell>
          <cell r="I260">
            <v>3363.6644999999999</v>
          </cell>
          <cell r="J260">
            <v>-87371.452499999999</v>
          </cell>
          <cell r="K260">
            <v>-12632.6024</v>
          </cell>
          <cell r="L260">
            <v>-72078.052500000005</v>
          </cell>
          <cell r="M260" t="str">
            <v>Approved</v>
          </cell>
          <cell r="N260">
            <v>-72078.052500000005</v>
          </cell>
          <cell r="O260" t="str">
            <v>028-00-1154  -GSecondary Market Guarantee</v>
          </cell>
        </row>
        <row r="261">
          <cell r="A261" t="str">
            <v>028-00-1154  -GSecondary Market Guarantee (Legislative Proposal)</v>
          </cell>
          <cell r="B261" t="str">
            <v>028-00-1154  -G</v>
          </cell>
          <cell r="C261" t="str">
            <v>Small Business Administration</v>
          </cell>
          <cell r="D261" t="str">
            <v>Business Loans Program Account</v>
          </cell>
          <cell r="E261" t="str">
            <v>Secondary Market Guarantee (Legislative Proposal)</v>
          </cell>
          <cell r="F261" t="str">
            <v>G</v>
          </cell>
          <cell r="M261" t="str">
            <v>Approved</v>
          </cell>
          <cell r="N261">
            <v>0</v>
          </cell>
          <cell r="O261" t="e">
            <v>#N/A</v>
          </cell>
        </row>
        <row r="262">
          <cell r="A262" t="str">
            <v>028-00-1154  -GSecondary Market Guarantee Negative Sub (legislative proposal)</v>
          </cell>
          <cell r="B262" t="str">
            <v>028-00-1154  -G</v>
          </cell>
          <cell r="C262" t="str">
            <v>Small Business Administration</v>
          </cell>
          <cell r="D262" t="str">
            <v>Business Loans Program Account</v>
          </cell>
          <cell r="E262" t="str">
            <v>Secondary Market Guarantee Negative Sub (legislative proposal)</v>
          </cell>
          <cell r="F262" t="str">
            <v>G</v>
          </cell>
          <cell r="M262" t="str">
            <v>Approved</v>
          </cell>
          <cell r="N262">
            <v>0</v>
          </cell>
          <cell r="O262" t="e">
            <v>#N/A</v>
          </cell>
        </row>
        <row r="263">
          <cell r="A263" t="str">
            <v>028-00-1154  -GSection 504 CDC (Legislative Proposal)</v>
          </cell>
          <cell r="B263" t="str">
            <v>028-00-1154  -G</v>
          </cell>
          <cell r="C263" t="str">
            <v>Small Business Administration</v>
          </cell>
          <cell r="D263" t="str">
            <v>Business Loans Program Account</v>
          </cell>
          <cell r="E263" t="str">
            <v>Section 504 CDC (Legislative Proposal)</v>
          </cell>
          <cell r="F263" t="str">
            <v>G</v>
          </cell>
          <cell r="M263" t="str">
            <v>Approved</v>
          </cell>
          <cell r="N263">
            <v>0</v>
          </cell>
          <cell r="O263" t="str">
            <v>028-00-1154  -GSection 504 CDC (Legislative Proposal)</v>
          </cell>
        </row>
        <row r="264">
          <cell r="A264" t="str">
            <v>028-00-1154  -GSection 504 CDC Negative Sub (legislative proposal)</v>
          </cell>
          <cell r="B264" t="str">
            <v>028-00-1154  -G</v>
          </cell>
          <cell r="C264" t="str">
            <v>Small Business Administration</v>
          </cell>
          <cell r="D264" t="str">
            <v>Business Loans Program Account</v>
          </cell>
          <cell r="E264" t="str">
            <v>Section 504 CDC Negative Sub (legislative proposal)</v>
          </cell>
          <cell r="F264" t="str">
            <v>G</v>
          </cell>
          <cell r="M264" t="str">
            <v>Approved</v>
          </cell>
          <cell r="N264">
            <v>0</v>
          </cell>
          <cell r="O264" t="e">
            <v>#N/A</v>
          </cell>
        </row>
        <row r="265">
          <cell r="A265" t="str">
            <v>028-00-1154  -GSection 504 Certified Development Companies Debentures</v>
          </cell>
          <cell r="B265" t="str">
            <v>028-00-1154  -G</v>
          </cell>
          <cell r="C265" t="str">
            <v>Small Business Administration</v>
          </cell>
          <cell r="D265" t="str">
            <v>Business Loans Program Account</v>
          </cell>
          <cell r="E265" t="str">
            <v>Section 504 Certified Development Companies Debentures</v>
          </cell>
          <cell r="F265" t="str">
            <v>G</v>
          </cell>
          <cell r="G265">
            <v>-181867.1758</v>
          </cell>
          <cell r="H265">
            <v>6385.6704</v>
          </cell>
          <cell r="I265">
            <v>1991.615</v>
          </cell>
          <cell r="J265">
            <v>-188252.8462</v>
          </cell>
          <cell r="K265">
            <v>-24614.093400000002</v>
          </cell>
          <cell r="L265">
            <v>-204489.65419999999</v>
          </cell>
          <cell r="M265" t="str">
            <v>Approved</v>
          </cell>
          <cell r="N265">
            <v>-204489.65420000002</v>
          </cell>
          <cell r="O265" t="str">
            <v>028-00-1154  -GSection 504 Certified Development Companies Debentures</v>
          </cell>
        </row>
        <row r="266">
          <cell r="A266" t="str">
            <v>028-00-1154  -GSection 504 Certified Development Companies Debentures--ARRA Ext</v>
          </cell>
          <cell r="B266" t="str">
            <v>028-00-1154  -G</v>
          </cell>
          <cell r="C266" t="str">
            <v>Small Business Administration</v>
          </cell>
          <cell r="D266" t="str">
            <v>Business Loans Program Account</v>
          </cell>
          <cell r="E266" t="str">
            <v>Section 504 Certified Development Companies Debentures--ARRA Ext</v>
          </cell>
          <cell r="F266" t="str">
            <v>G</v>
          </cell>
          <cell r="G266">
            <v>1361.6937</v>
          </cell>
          <cell r="H266">
            <v>1361.6937</v>
          </cell>
          <cell r="I266">
            <v>207.8854</v>
          </cell>
          <cell r="J266">
            <v>0</v>
          </cell>
          <cell r="K266">
            <v>0</v>
          </cell>
          <cell r="L266">
            <v>1569.5790999999999</v>
          </cell>
          <cell r="M266" t="str">
            <v>Approved</v>
          </cell>
          <cell r="N266">
            <v>1569.5790999999999</v>
          </cell>
          <cell r="O266" t="str">
            <v>028-00-1154  -GSection 504 Certified Development Companies Debentures--ARRA Ext</v>
          </cell>
        </row>
        <row r="267">
          <cell r="A267" t="str">
            <v>028-00-1154  -GSection 504 Certified Development Companies Debentures--DELTA</v>
          </cell>
          <cell r="B267" t="str">
            <v>028-00-1154  -G</v>
          </cell>
          <cell r="C267" t="str">
            <v>Small Business Administration</v>
          </cell>
          <cell r="D267" t="str">
            <v>Business Loans Program Account</v>
          </cell>
          <cell r="E267" t="str">
            <v>Section 504 Certified Development Companies Debentures--DELTA</v>
          </cell>
          <cell r="F267" t="str">
            <v>G</v>
          </cell>
          <cell r="G267">
            <v>1.9632000000000001</v>
          </cell>
          <cell r="H267">
            <v>1.9633</v>
          </cell>
          <cell r="I267">
            <v>7.4705000000000004</v>
          </cell>
          <cell r="J267">
            <v>-1E-4</v>
          </cell>
          <cell r="K267">
            <v>-2.0000000000000001E-4</v>
          </cell>
          <cell r="L267">
            <v>9.4335000000000004</v>
          </cell>
          <cell r="M267" t="str">
            <v>Approved</v>
          </cell>
          <cell r="N267">
            <v>9.4335000000000004</v>
          </cell>
          <cell r="O267" t="str">
            <v>028-00-1154  -GSection 504 Certified Development Companies Debentures--DELTA</v>
          </cell>
        </row>
        <row r="268">
          <cell r="A268" t="str">
            <v>028-00-1154  -GSection 504 Certified Development Companies--ARRA</v>
          </cell>
          <cell r="B268" t="str">
            <v>028-00-1154  -G</v>
          </cell>
          <cell r="C268" t="str">
            <v>Small Business Administration</v>
          </cell>
          <cell r="D268" t="str">
            <v>Business Loans Program Account</v>
          </cell>
          <cell r="E268" t="str">
            <v>Section 504 Certified Development Companies--ARRA</v>
          </cell>
          <cell r="F268" t="str">
            <v>G</v>
          </cell>
          <cell r="G268">
            <v>1708.0535</v>
          </cell>
          <cell r="H268">
            <v>1708.0535</v>
          </cell>
          <cell r="I268">
            <v>371.6266</v>
          </cell>
          <cell r="J268">
            <v>0</v>
          </cell>
          <cell r="K268">
            <v>0</v>
          </cell>
          <cell r="L268">
            <v>2079.6801</v>
          </cell>
          <cell r="M268" t="str">
            <v>Approved</v>
          </cell>
          <cell r="N268">
            <v>2079.6801</v>
          </cell>
          <cell r="O268" t="str">
            <v>028-00-1154  -GSection 504 Certified Development Companies--ARRA</v>
          </cell>
        </row>
        <row r="269">
          <cell r="A269" t="str">
            <v>028-00-1154  -GSection 504 Debentures--PL 116-260 Part-Year COVID Support</v>
          </cell>
          <cell r="B269" t="str">
            <v>028-00-1154  -G</v>
          </cell>
          <cell r="C269" t="str">
            <v>Small Business Administration</v>
          </cell>
          <cell r="D269" t="str">
            <v>Business Loans Program Account</v>
          </cell>
          <cell r="E269" t="str">
            <v>Section 504 Debentures--PL 116-260 Part-Year COVID Support</v>
          </cell>
          <cell r="F269" t="str">
            <v>G</v>
          </cell>
          <cell r="G269">
            <v>-37540.9355</v>
          </cell>
          <cell r="H269">
            <v>0</v>
          </cell>
          <cell r="I269">
            <v>0</v>
          </cell>
          <cell r="J269">
            <v>-37540.9355</v>
          </cell>
          <cell r="K269">
            <v>-941.83050000000003</v>
          </cell>
          <cell r="L269">
            <v>-38482.766000000003</v>
          </cell>
          <cell r="M269" t="str">
            <v>Approved</v>
          </cell>
          <cell r="N269">
            <v>-38482.766000000003</v>
          </cell>
          <cell r="O269" t="str">
            <v>028-00-1154  -GSection 504 Debentures--PL 116-260 Part-Year COVID Support</v>
          </cell>
        </row>
        <row r="270">
          <cell r="A270" t="str">
            <v>029-25-1119  -DAcquired and Vendee Loan Reestimates</v>
          </cell>
          <cell r="B270" t="str">
            <v>029-25-1119  -D</v>
          </cell>
          <cell r="C270" t="str">
            <v>Department of Veterans Affairs</v>
          </cell>
          <cell r="D270" t="str">
            <v>Veterans Housing Benefit Program Fund</v>
          </cell>
          <cell r="E270" t="str">
            <v>Acquired and Vendee Loan Reestimates</v>
          </cell>
          <cell r="F270" t="str">
            <v>D</v>
          </cell>
          <cell r="G270">
            <v>-1080.1826000000001</v>
          </cell>
          <cell r="H270">
            <v>1014.8923</v>
          </cell>
          <cell r="I270">
            <v>6147.4479000000001</v>
          </cell>
          <cell r="J270">
            <v>-2095.0749000000001</v>
          </cell>
          <cell r="K270">
            <v>-5057.8263999999999</v>
          </cell>
          <cell r="L270">
            <v>9.4389000000000003</v>
          </cell>
          <cell r="M270" t="str">
            <v>Approved</v>
          </cell>
          <cell r="N270">
            <v>9.4389000000010128</v>
          </cell>
          <cell r="O270" t="str">
            <v>029-25-1119  -DAcquired and Vendee Loan Reestimates</v>
          </cell>
        </row>
        <row r="271">
          <cell r="A271" t="str">
            <v>029-25-1119  -DAcquired Direct Loans</v>
          </cell>
          <cell r="B271" t="str">
            <v>029-25-1119  -D</v>
          </cell>
          <cell r="C271" t="str">
            <v>Department of Veterans Affairs</v>
          </cell>
          <cell r="D271" t="str">
            <v>Veterans Housing Benefit Program Fund</v>
          </cell>
          <cell r="E271" t="str">
            <v>Acquired Direct Loans</v>
          </cell>
          <cell r="F271" t="str">
            <v>D</v>
          </cell>
          <cell r="G271">
            <v>-90.840400000000002</v>
          </cell>
          <cell r="H271">
            <v>468.18180000000001</v>
          </cell>
          <cell r="I271">
            <v>213.6044</v>
          </cell>
          <cell r="J271">
            <v>-559.0222</v>
          </cell>
          <cell r="K271">
            <v>-252.74789999999999</v>
          </cell>
          <cell r="L271">
            <v>-129.98390000000001</v>
          </cell>
          <cell r="M271" t="str">
            <v>Approved</v>
          </cell>
          <cell r="N271">
            <v>-129.98389999999998</v>
          </cell>
          <cell r="O271" t="str">
            <v>029-25-1119  -DAcquired Direct Loans</v>
          </cell>
        </row>
        <row r="272">
          <cell r="A272" t="str">
            <v>029-25-1119  -DTransitional Housing Direct Loan</v>
          </cell>
          <cell r="B272" t="str">
            <v>029-25-1119  -D</v>
          </cell>
          <cell r="C272" t="str">
            <v>Department of Veterans Affairs</v>
          </cell>
          <cell r="D272" t="str">
            <v>Veterans Housing Benefit Program Fund</v>
          </cell>
          <cell r="E272" t="str">
            <v>Transitional Housing Direct Loan</v>
          </cell>
          <cell r="F272" t="str">
            <v>D</v>
          </cell>
          <cell r="G272">
            <v>-141.96279999999999</v>
          </cell>
          <cell r="H272">
            <v>0</v>
          </cell>
          <cell r="I272">
            <v>0</v>
          </cell>
          <cell r="J272">
            <v>-141.96279999999999</v>
          </cell>
          <cell r="K272">
            <v>-151.7405</v>
          </cell>
          <cell r="L272">
            <v>-293.70330000000001</v>
          </cell>
          <cell r="M272" t="str">
            <v>Approved</v>
          </cell>
          <cell r="N272">
            <v>-293.70330000000001</v>
          </cell>
          <cell r="O272" t="str">
            <v>029-25-1119  -DTransitional Housing Direct Loan</v>
          </cell>
        </row>
        <row r="273">
          <cell r="A273" t="str">
            <v>029-25-1119  -DVendee Direct Loans</v>
          </cell>
          <cell r="B273" t="str">
            <v>029-25-1119  -D</v>
          </cell>
          <cell r="C273" t="str">
            <v>Department of Veterans Affairs</v>
          </cell>
          <cell r="D273" t="str">
            <v>Veterans Housing Benefit Program Fund</v>
          </cell>
          <cell r="E273" t="str">
            <v>Vendee Direct Loans</v>
          </cell>
          <cell r="F273" t="str">
            <v>D</v>
          </cell>
          <cell r="G273">
            <v>14398.162700000001</v>
          </cell>
          <cell r="H273">
            <v>14399.580900000001</v>
          </cell>
          <cell r="I273">
            <v>1645.8409999999999</v>
          </cell>
          <cell r="J273">
            <v>-1.4181999999999999</v>
          </cell>
          <cell r="K273">
            <v>0</v>
          </cell>
          <cell r="L273">
            <v>16044.003699999999</v>
          </cell>
          <cell r="M273" t="str">
            <v>Approved</v>
          </cell>
          <cell r="N273">
            <v>16044.003700000001</v>
          </cell>
          <cell r="O273" t="str">
            <v>029-25-1119  -DVendee Direct Loans</v>
          </cell>
        </row>
        <row r="274">
          <cell r="A274" t="str">
            <v>029-25-1119  -GGuaranteed Loan Sale Securities--Vendee</v>
          </cell>
          <cell r="B274" t="str">
            <v>029-25-1119  -G</v>
          </cell>
          <cell r="C274" t="str">
            <v>Department of Veterans Affairs</v>
          </cell>
          <cell r="D274" t="str">
            <v>Veterans Housing Benefit Program Fund</v>
          </cell>
          <cell r="E274" t="str">
            <v>Guaranteed Loan Sale Securities--Vendee</v>
          </cell>
          <cell r="F274" t="str">
            <v>G</v>
          </cell>
          <cell r="G274">
            <v>-1286.6981000000001</v>
          </cell>
          <cell r="H274">
            <v>333.4085</v>
          </cell>
          <cell r="I274">
            <v>1813.4185</v>
          </cell>
          <cell r="J274">
            <v>-1620.1066000000001</v>
          </cell>
          <cell r="K274">
            <v>-1906.4525000000001</v>
          </cell>
          <cell r="L274">
            <v>-1379.7320999999999</v>
          </cell>
          <cell r="M274" t="str">
            <v>Approved</v>
          </cell>
          <cell r="N274">
            <v>-1379.7320999999999</v>
          </cell>
          <cell r="O274" t="str">
            <v>029-25-1119  -GGuaranteed Loan Sale Securities--Vendee</v>
          </cell>
        </row>
        <row r="275">
          <cell r="A275" t="str">
            <v>029-25-1119  -GGuaranteed Loan Sale Securities--Vendee (Legislative Proposal)</v>
          </cell>
          <cell r="B275" t="str">
            <v>029-25-1119  -G</v>
          </cell>
          <cell r="C275" t="str">
            <v>Department of Veterans Affairs</v>
          </cell>
          <cell r="D275" t="str">
            <v>Veterans Housing Benefit Program Fund</v>
          </cell>
          <cell r="E275" t="str">
            <v>Guaranteed Loan Sale Securities--Vendee (Legislative Proposal)</v>
          </cell>
          <cell r="F275" t="str">
            <v>G</v>
          </cell>
          <cell r="M275" t="str">
            <v>Approved</v>
          </cell>
          <cell r="N275">
            <v>0</v>
          </cell>
          <cell r="O275" t="str">
            <v>029-25-1119  -GGuaranteed Loan Sale Securities--Vendee (Legislative Proposal)</v>
          </cell>
        </row>
        <row r="276">
          <cell r="A276" t="str">
            <v>029-25-1119  -GHousing Guaranteed Loans</v>
          </cell>
          <cell r="B276" t="str">
            <v>029-25-1119  -G</v>
          </cell>
          <cell r="C276" t="str">
            <v>Department of Veterans Affairs</v>
          </cell>
          <cell r="D276" t="str">
            <v>Veterans Housing Benefit Program Fund</v>
          </cell>
          <cell r="E276" t="str">
            <v>Housing Guaranteed Loans</v>
          </cell>
          <cell r="F276" t="str">
            <v>G</v>
          </cell>
          <cell r="G276">
            <v>1574854.5209999999</v>
          </cell>
          <cell r="H276">
            <v>1859620.01</v>
          </cell>
          <cell r="I276">
            <v>20876.693899999998</v>
          </cell>
          <cell r="J276">
            <v>-284765.4889</v>
          </cell>
          <cell r="K276">
            <v>-40060.795700000002</v>
          </cell>
          <cell r="L276">
            <v>1555670.419</v>
          </cell>
          <cell r="M276" t="str">
            <v>Approved</v>
          </cell>
          <cell r="N276">
            <v>1555670.4193000002</v>
          </cell>
          <cell r="O276" t="str">
            <v>029-25-1119  -GHousing Guaranteed Loans</v>
          </cell>
        </row>
        <row r="277">
          <cell r="A277" t="str">
            <v>029-25-1120  -DNative American Direct Loans</v>
          </cell>
          <cell r="B277" t="str">
            <v>029-25-1120  -D</v>
          </cell>
          <cell r="C277" t="str">
            <v>Department of Veterans Affairs</v>
          </cell>
          <cell r="D277" t="str">
            <v>Native American Veteran Housing Loan Program Account</v>
          </cell>
          <cell r="E277" t="str">
            <v>Native American Direct Loans</v>
          </cell>
          <cell r="F277" t="str">
            <v>D</v>
          </cell>
          <cell r="G277">
            <v>2519.6922</v>
          </cell>
          <cell r="H277">
            <v>2526.6934000000001</v>
          </cell>
          <cell r="I277">
            <v>551.79380000000003</v>
          </cell>
          <cell r="J277">
            <v>-7.0011999999999999</v>
          </cell>
          <cell r="K277">
            <v>-168.10830000000001</v>
          </cell>
          <cell r="L277">
            <v>2903.3777</v>
          </cell>
          <cell r="M277" t="str">
            <v>Approved</v>
          </cell>
          <cell r="N277">
            <v>2903.3777</v>
          </cell>
          <cell r="O277" t="str">
            <v>029-25-1120  -DNative American Direct Loans</v>
          </cell>
        </row>
        <row r="278">
          <cell r="A278" t="str">
            <v>029-25-1120  -DVocational Rehabilitation</v>
          </cell>
          <cell r="B278" t="str">
            <v>029-25-1120  -D</v>
          </cell>
          <cell r="C278" t="str">
            <v>Department of Veterans Affairs</v>
          </cell>
          <cell r="D278" t="str">
            <v>Native American Veteran Housing Loan Program Account</v>
          </cell>
          <cell r="E278" t="str">
            <v>Vocational Rehabilitation</v>
          </cell>
          <cell r="F278" t="str">
            <v>D</v>
          </cell>
          <cell r="G278">
            <v>-89.086200000000005</v>
          </cell>
          <cell r="H278">
            <v>0.1633</v>
          </cell>
          <cell r="I278">
            <v>5.4211999999999998</v>
          </cell>
          <cell r="J278">
            <v>-89.249499999999998</v>
          </cell>
          <cell r="K278">
            <v>-1.9213</v>
          </cell>
          <cell r="L278">
            <v>-85.586299999999994</v>
          </cell>
          <cell r="M278" t="str">
            <v>Approved</v>
          </cell>
          <cell r="N278">
            <v>-85.586299999999994</v>
          </cell>
          <cell r="O278" t="str">
            <v>029-25-1120  -DVocational Rehabilitation</v>
          </cell>
        </row>
        <row r="279">
          <cell r="A279" t="str">
            <v>184-05-1085  -DDSCA Loan Program (Legislative Proposal)</v>
          </cell>
          <cell r="B279" t="str">
            <v>184-05-1085  -D</v>
          </cell>
          <cell r="C279" t="str">
            <v>International Assistance Programs</v>
          </cell>
          <cell r="D279" t="str">
            <v>Foreign Military Financing Loan Program Account</v>
          </cell>
          <cell r="E279" t="str">
            <v>DSCA Loan Program (Legislative Proposal)</v>
          </cell>
          <cell r="F279" t="str">
            <v>D</v>
          </cell>
          <cell r="M279" t="str">
            <v>Approved</v>
          </cell>
          <cell r="N279">
            <v>0</v>
          </cell>
          <cell r="O279" t="e">
            <v>#N/A</v>
          </cell>
        </row>
        <row r="280">
          <cell r="A280" t="str">
            <v>184-05-1085  -DFMF Direct Loan Program</v>
          </cell>
          <cell r="B280" t="str">
            <v>184-05-1085  -D</v>
          </cell>
          <cell r="C280" t="str">
            <v>International Assistance Programs</v>
          </cell>
          <cell r="D280" t="str">
            <v>Foreign Military Financing Loan Program Account</v>
          </cell>
          <cell r="E280" t="str">
            <v>FMF Direct Loan Program</v>
          </cell>
          <cell r="F280" t="str">
            <v>D</v>
          </cell>
          <cell r="G280">
            <v>-165909.6004</v>
          </cell>
          <cell r="H280">
            <v>0</v>
          </cell>
          <cell r="I280">
            <v>0</v>
          </cell>
          <cell r="J280">
            <v>-165909.6004</v>
          </cell>
          <cell r="K280">
            <v>-17954.247899999998</v>
          </cell>
          <cell r="L280">
            <v>-183863.84830000001</v>
          </cell>
          <cell r="M280" t="str">
            <v>Approved</v>
          </cell>
          <cell r="N280">
            <v>-183863.84829999998</v>
          </cell>
          <cell r="O280" t="str">
            <v>184-05-1085  -DFMF Direct Loan Program</v>
          </cell>
        </row>
        <row r="281">
          <cell r="A281" t="str">
            <v>184-05-1085  -GFMF Guaranteed Loan Program</v>
          </cell>
          <cell r="B281" t="str">
            <v>184-05-1085  -G</v>
          </cell>
          <cell r="C281" t="str">
            <v>International Assistance Programs</v>
          </cell>
          <cell r="D281" t="str">
            <v>Foreign Military Financing Loan Program Account</v>
          </cell>
          <cell r="E281" t="str">
            <v>FMF Guaranteed Loan Program</v>
          </cell>
          <cell r="F281" t="str">
            <v>G</v>
          </cell>
          <cell r="M281" t="str">
            <v>Approved</v>
          </cell>
          <cell r="N281">
            <v>0</v>
          </cell>
          <cell r="O281" t="e">
            <v>#N/A</v>
          </cell>
        </row>
        <row r="282">
          <cell r="A282" t="str">
            <v>184-15-0301  -GLoan Guarantees to Israel</v>
          </cell>
          <cell r="B282" t="str">
            <v>184-15-0301  -G</v>
          </cell>
          <cell r="C282" t="str">
            <v>International Assistance Programs</v>
          </cell>
          <cell r="D282" t="str">
            <v>Loan Guarantees to Israel Program Account</v>
          </cell>
          <cell r="E282" t="str">
            <v>Loan Guarantees to Israel</v>
          </cell>
          <cell r="F282" t="str">
            <v>G</v>
          </cell>
          <cell r="G282">
            <v>-26211.8982</v>
          </cell>
          <cell r="H282">
            <v>0</v>
          </cell>
          <cell r="I282">
            <v>0</v>
          </cell>
          <cell r="J282">
            <v>-26211.8982</v>
          </cell>
          <cell r="K282">
            <v>-95573.960399999996</v>
          </cell>
          <cell r="L282">
            <v>-121785.85860000001</v>
          </cell>
          <cell r="M282" t="str">
            <v>Approved</v>
          </cell>
          <cell r="N282">
            <v>-121785.85859999999</v>
          </cell>
          <cell r="O282" t="str">
            <v>184-15-0301  -GLoan Guarantees to Israel</v>
          </cell>
        </row>
        <row r="283">
          <cell r="A283" t="str">
            <v>184-15-0402  -GUkraine Loan Guarantees</v>
          </cell>
          <cell r="B283" t="str">
            <v>184-15-0402  -G</v>
          </cell>
          <cell r="C283" t="str">
            <v>International Assistance Programs</v>
          </cell>
          <cell r="D283" t="str">
            <v>Ukraine Loan Guarantees Program Account</v>
          </cell>
          <cell r="E283" t="str">
            <v>Ukraine Loan Guarantees</v>
          </cell>
          <cell r="F283" t="str">
            <v>G</v>
          </cell>
          <cell r="G283">
            <v>-227598.53</v>
          </cell>
          <cell r="H283">
            <v>0</v>
          </cell>
          <cell r="I283">
            <v>0</v>
          </cell>
          <cell r="J283">
            <v>-227598.53</v>
          </cell>
          <cell r="K283">
            <v>-39174.991999999998</v>
          </cell>
          <cell r="L283">
            <v>-266773.522</v>
          </cell>
          <cell r="M283" t="str">
            <v>Approved</v>
          </cell>
          <cell r="N283">
            <v>-266773.522</v>
          </cell>
          <cell r="O283" t="str">
            <v>184-15-0402  -GUkraine Loan Guarantees</v>
          </cell>
        </row>
        <row r="284">
          <cell r="A284" t="str">
            <v>184-15-0409  -GLoan Guarantees to Iraq</v>
          </cell>
          <cell r="B284" t="str">
            <v>184-15-0409  -G</v>
          </cell>
          <cell r="C284" t="str">
            <v>International Assistance Programs</v>
          </cell>
          <cell r="D284" t="str">
            <v>MENA Loan Guarantee Program Account</v>
          </cell>
          <cell r="E284" t="str">
            <v>Loan Guarantees to Iraq</v>
          </cell>
          <cell r="F284" t="str">
            <v>G</v>
          </cell>
          <cell r="G284">
            <v>-4569.68</v>
          </cell>
          <cell r="H284">
            <v>0</v>
          </cell>
          <cell r="I284">
            <v>0</v>
          </cell>
          <cell r="J284">
            <v>-4569.68</v>
          </cell>
          <cell r="K284">
            <v>-426.34589999999997</v>
          </cell>
          <cell r="L284">
            <v>-4996.0258999999996</v>
          </cell>
          <cell r="M284" t="str">
            <v>Approved</v>
          </cell>
          <cell r="N284">
            <v>-4996.0259000000005</v>
          </cell>
          <cell r="O284" t="str">
            <v>184-15-0409  -GLoan Guarantees to Iraq</v>
          </cell>
        </row>
        <row r="285">
          <cell r="A285" t="str">
            <v>184-15-0409  -GLoan Guarantees to Jordan</v>
          </cell>
          <cell r="B285" t="str">
            <v>184-15-0409  -G</v>
          </cell>
          <cell r="C285" t="str">
            <v>International Assistance Programs</v>
          </cell>
          <cell r="D285" t="str">
            <v>MENA Loan Guarantee Program Account</v>
          </cell>
          <cell r="E285" t="str">
            <v>Loan Guarantees to Jordan</v>
          </cell>
          <cell r="F285" t="str">
            <v>G</v>
          </cell>
          <cell r="G285">
            <v>-231018.10320000001</v>
          </cell>
          <cell r="H285">
            <v>0</v>
          </cell>
          <cell r="I285">
            <v>0</v>
          </cell>
          <cell r="J285">
            <v>-231018.10320000001</v>
          </cell>
          <cell r="K285">
            <v>-42233.579100000003</v>
          </cell>
          <cell r="L285">
            <v>-273251.68229999999</v>
          </cell>
          <cell r="M285" t="str">
            <v>Approved</v>
          </cell>
          <cell r="N285">
            <v>-273251.68229999999</v>
          </cell>
          <cell r="O285" t="str">
            <v>184-15-0409  -GLoan Guarantees to Jordan</v>
          </cell>
        </row>
        <row r="286">
          <cell r="A286" t="str">
            <v>184-15-0409  -GLoan Guarantees to Tunisia</v>
          </cell>
          <cell r="B286" t="str">
            <v>184-15-0409  -G</v>
          </cell>
          <cell r="C286" t="str">
            <v>International Assistance Programs</v>
          </cell>
          <cell r="D286" t="str">
            <v>MENA Loan Guarantee Program Account</v>
          </cell>
          <cell r="E286" t="str">
            <v>Loan Guarantees to Tunisia</v>
          </cell>
          <cell r="F286" t="str">
            <v>G</v>
          </cell>
          <cell r="G286">
            <v>-156138.50760000001</v>
          </cell>
          <cell r="H286">
            <v>0</v>
          </cell>
          <cell r="I286">
            <v>0</v>
          </cell>
          <cell r="J286">
            <v>-156138.50760000001</v>
          </cell>
          <cell r="K286">
            <v>-29330.112700000001</v>
          </cell>
          <cell r="L286">
            <v>-185468.62030000001</v>
          </cell>
          <cell r="M286" t="str">
            <v>Approved</v>
          </cell>
          <cell r="N286">
            <v>-185468.62030000001</v>
          </cell>
          <cell r="O286" t="str">
            <v>184-15-0409  -GLoan Guarantees to Tunisia</v>
          </cell>
        </row>
        <row r="287">
          <cell r="A287" t="str">
            <v>184-20-0100  -DNIS Direct Loans</v>
          </cell>
          <cell r="B287" t="str">
            <v>184-20-0100  -D</v>
          </cell>
          <cell r="C287" t="str">
            <v>International Assistance Programs</v>
          </cell>
          <cell r="D287" t="str">
            <v>Overseas Private Investment Corporation Program Account</v>
          </cell>
          <cell r="E287" t="str">
            <v>NIS Direct Loans</v>
          </cell>
          <cell r="F287" t="str">
            <v>D</v>
          </cell>
          <cell r="M287" t="str">
            <v>Approved</v>
          </cell>
          <cell r="N287">
            <v>0</v>
          </cell>
          <cell r="O287" t="str">
            <v>184-20-0100  -DNIS Direct Loans</v>
          </cell>
        </row>
        <row r="288">
          <cell r="A288" t="str">
            <v>184-20-0100  -DOPIC Direct Loan Investment Funds</v>
          </cell>
          <cell r="B288" t="str">
            <v>184-20-0100  -D</v>
          </cell>
          <cell r="C288" t="str">
            <v>International Assistance Programs</v>
          </cell>
          <cell r="D288" t="str">
            <v>Overseas Private Investment Corporation Program Account</v>
          </cell>
          <cell r="E288" t="str">
            <v>OPIC Direct Loan Investment Funds</v>
          </cell>
          <cell r="F288" t="str">
            <v>D</v>
          </cell>
          <cell r="M288" t="str">
            <v>Approved</v>
          </cell>
          <cell r="N288">
            <v>0</v>
          </cell>
          <cell r="O288" t="str">
            <v>184-20-0100  -DOPIC Direct Loan Investment Funds</v>
          </cell>
        </row>
        <row r="289">
          <cell r="A289" t="str">
            <v>184-20-0100  -DOPIC Direct Loans</v>
          </cell>
          <cell r="B289" t="str">
            <v>184-20-0100  -D</v>
          </cell>
          <cell r="C289" t="str">
            <v>International Assistance Programs</v>
          </cell>
          <cell r="D289" t="str">
            <v>Overseas Private Investment Corporation Program Account</v>
          </cell>
          <cell r="E289" t="str">
            <v>OPIC Direct Loans</v>
          </cell>
          <cell r="F289" t="str">
            <v>D</v>
          </cell>
          <cell r="M289" t="str">
            <v>Approved</v>
          </cell>
          <cell r="N289">
            <v>0</v>
          </cell>
          <cell r="O289" t="str">
            <v>184-20-0100  -DOPIC Direct Loans</v>
          </cell>
        </row>
        <row r="290">
          <cell r="A290" t="str">
            <v>184-20-0100  -GNIS -- Guaranteed Loans</v>
          </cell>
          <cell r="B290" t="str">
            <v>184-20-0100  -G</v>
          </cell>
          <cell r="C290" t="str">
            <v>International Assistance Programs</v>
          </cell>
          <cell r="D290" t="str">
            <v>Overseas Private Investment Corporation Program Account</v>
          </cell>
          <cell r="E290" t="str">
            <v>NIS -- Guaranteed Loans</v>
          </cell>
          <cell r="F290" t="str">
            <v>G</v>
          </cell>
          <cell r="M290" t="str">
            <v>Approved</v>
          </cell>
          <cell r="N290">
            <v>0</v>
          </cell>
          <cell r="O290" t="str">
            <v>184-20-0100  -GNIS -- Guaranteed Loans</v>
          </cell>
        </row>
        <row r="291">
          <cell r="A291" t="str">
            <v>184-20-0100  -GNon-Honoring of Sovereign Guarantees</v>
          </cell>
          <cell r="B291" t="str">
            <v>184-20-0100  -G</v>
          </cell>
          <cell r="C291" t="str">
            <v>International Assistance Programs</v>
          </cell>
          <cell r="D291" t="str">
            <v>Overseas Private Investment Corporation Program Account</v>
          </cell>
          <cell r="E291" t="str">
            <v>Non-Honoring of Sovereign Guarantees</v>
          </cell>
          <cell r="F291" t="str">
            <v>G</v>
          </cell>
          <cell r="M291" t="str">
            <v>Approved</v>
          </cell>
          <cell r="N291">
            <v>0</v>
          </cell>
          <cell r="O291" t="str">
            <v>184-20-0100  -GNon-Honoring of Sovereign Guarantees</v>
          </cell>
        </row>
        <row r="292">
          <cell r="A292" t="str">
            <v>184-20-0100  -GOPIC Investment Funds</v>
          </cell>
          <cell r="B292" t="str">
            <v>184-20-0100  -G</v>
          </cell>
          <cell r="C292" t="str">
            <v>International Assistance Programs</v>
          </cell>
          <cell r="D292" t="str">
            <v>Overseas Private Investment Corporation Program Account</v>
          </cell>
          <cell r="E292" t="str">
            <v>OPIC Investment Funds</v>
          </cell>
          <cell r="F292" t="str">
            <v>G</v>
          </cell>
          <cell r="M292" t="str">
            <v>Approved</v>
          </cell>
          <cell r="N292">
            <v>0</v>
          </cell>
          <cell r="O292" t="str">
            <v>184-20-0100  -GOPIC Investment Funds</v>
          </cell>
        </row>
        <row r="293">
          <cell r="A293" t="str">
            <v>184-20-0100  -GOPIC Loan Guarantees</v>
          </cell>
          <cell r="B293" t="str">
            <v>184-20-0100  -G</v>
          </cell>
          <cell r="C293" t="str">
            <v>International Assistance Programs</v>
          </cell>
          <cell r="D293" t="str">
            <v>Overseas Private Investment Corporation Program Account</v>
          </cell>
          <cell r="E293" t="str">
            <v>OPIC Loan Guarantees</v>
          </cell>
          <cell r="F293" t="str">
            <v>G</v>
          </cell>
          <cell r="M293" t="str">
            <v>Approved</v>
          </cell>
          <cell r="N293">
            <v>0</v>
          </cell>
          <cell r="O293" t="str">
            <v>184-20-0100  -GOPIC Loan Guarantees</v>
          </cell>
        </row>
        <row r="294">
          <cell r="A294" t="str">
            <v>184-20-0100  -GOPIC Loan Guarantees 2</v>
          </cell>
          <cell r="B294" t="str">
            <v>184-20-0100  -G</v>
          </cell>
          <cell r="C294" t="str">
            <v>International Assistance Programs</v>
          </cell>
          <cell r="D294" t="str">
            <v>Overseas Private Investment Corporation Program Account</v>
          </cell>
          <cell r="E294" t="str">
            <v>OPIC Loan Guarantees 2</v>
          </cell>
          <cell r="F294" t="str">
            <v>G</v>
          </cell>
          <cell r="M294" t="str">
            <v>Approved</v>
          </cell>
          <cell r="N294">
            <v>0</v>
          </cell>
          <cell r="O294" t="str">
            <v>184-20-0100  -GOPIC Loan Guarantees 2</v>
          </cell>
        </row>
        <row r="295">
          <cell r="A295" t="str">
            <v>184-22-0110  -DDirect Loan Investment Funds</v>
          </cell>
          <cell r="B295" t="str">
            <v>184-22-0110  -D</v>
          </cell>
          <cell r="C295" t="str">
            <v>International Assistance Programs</v>
          </cell>
          <cell r="D295" t="str">
            <v>United States International Development Finance Corporation Prog</v>
          </cell>
          <cell r="E295" t="str">
            <v>Direct Loan Investment Funds</v>
          </cell>
          <cell r="F295" t="str">
            <v>D</v>
          </cell>
          <cell r="G295">
            <v>-11182.126700000001</v>
          </cell>
          <cell r="H295">
            <v>3073.1731</v>
          </cell>
          <cell r="I295">
            <v>3267.9843000000001</v>
          </cell>
          <cell r="J295">
            <v>-14255.299800000001</v>
          </cell>
          <cell r="K295">
            <v>-64.366200000000006</v>
          </cell>
          <cell r="L295">
            <v>-7978.5086000000001</v>
          </cell>
          <cell r="M295" t="str">
            <v>Approved</v>
          </cell>
          <cell r="N295">
            <v>-7978.508600000001</v>
          </cell>
          <cell r="O295" t="str">
            <v>184-22-0110  -DDirect Loan Investment Funds</v>
          </cell>
        </row>
        <row r="296">
          <cell r="A296" t="str">
            <v>184-22-0110  -DDirect Loans</v>
          </cell>
          <cell r="B296" t="str">
            <v>184-22-0110  -D</v>
          </cell>
          <cell r="C296" t="str">
            <v>International Assistance Programs</v>
          </cell>
          <cell r="D296" t="str">
            <v>United States International Development Finance Corporation Prog</v>
          </cell>
          <cell r="E296" t="str">
            <v>Direct Loans</v>
          </cell>
          <cell r="F296" t="str">
            <v>D</v>
          </cell>
          <cell r="G296">
            <v>91531.152400000006</v>
          </cell>
          <cell r="H296">
            <v>188366.80249999999</v>
          </cell>
          <cell r="I296">
            <v>13708.7353</v>
          </cell>
          <cell r="J296">
            <v>-96835.650099999999</v>
          </cell>
          <cell r="K296">
            <v>-62362.3099</v>
          </cell>
          <cell r="L296">
            <v>42877.577799999999</v>
          </cell>
          <cell r="M296" t="str">
            <v>Approved</v>
          </cell>
          <cell r="N296">
            <v>42877.577799999992</v>
          </cell>
          <cell r="O296" t="str">
            <v>184-22-0110  -DDirect Loans</v>
          </cell>
        </row>
        <row r="297">
          <cell r="A297" t="str">
            <v>184-22-0110  -DDirect Loans in Foreign Currencies</v>
          </cell>
          <cell r="B297" t="str">
            <v>184-22-0110  -D</v>
          </cell>
          <cell r="C297" t="str">
            <v>International Assistance Programs</v>
          </cell>
          <cell r="D297" t="str">
            <v>United States International Development Finance Corporation Prog</v>
          </cell>
          <cell r="E297" t="str">
            <v>Direct Loans in Foreign Currencies</v>
          </cell>
          <cell r="F297" t="str">
            <v>D</v>
          </cell>
          <cell r="M297" t="str">
            <v>Approved</v>
          </cell>
          <cell r="N297">
            <v>0</v>
          </cell>
          <cell r="O297" t="str">
            <v>184-22-0110  -DDirect Loans in Foreign Currencies</v>
          </cell>
        </row>
        <row r="298">
          <cell r="A298" t="str">
            <v>184-22-0110  -DHybrid Participation Notes</v>
          </cell>
          <cell r="B298" t="str">
            <v>184-22-0110  -D</v>
          </cell>
          <cell r="C298" t="str">
            <v>International Assistance Programs</v>
          </cell>
          <cell r="D298" t="str">
            <v>United States International Development Finance Corporation Prog</v>
          </cell>
          <cell r="E298" t="str">
            <v>Hybrid Participation Notes</v>
          </cell>
          <cell r="F298" t="str">
            <v>D</v>
          </cell>
          <cell r="M298" t="str">
            <v>Approved</v>
          </cell>
          <cell r="N298">
            <v>0</v>
          </cell>
          <cell r="O298" t="str">
            <v>184-22-0110  -DHybrid Participation Notes</v>
          </cell>
        </row>
        <row r="299">
          <cell r="A299" t="str">
            <v>184-22-0110  -DNIS Direct Loans</v>
          </cell>
          <cell r="B299" t="str">
            <v>184-22-0110  -D</v>
          </cell>
          <cell r="C299" t="str">
            <v>International Assistance Programs</v>
          </cell>
          <cell r="D299" t="str">
            <v>United States International Development Finance Corporation Prog</v>
          </cell>
          <cell r="E299" t="str">
            <v>NIS Direct Loans</v>
          </cell>
          <cell r="F299" t="str">
            <v>D</v>
          </cell>
          <cell r="G299">
            <v>-925.49019999999996</v>
          </cell>
          <cell r="H299">
            <v>0.75729999999999997</v>
          </cell>
          <cell r="I299">
            <v>0</v>
          </cell>
          <cell r="J299">
            <v>-926.24749999999995</v>
          </cell>
          <cell r="K299">
            <v>-43.436999999999998</v>
          </cell>
          <cell r="L299">
            <v>-968.92719999999997</v>
          </cell>
          <cell r="M299" t="str">
            <v>Approved</v>
          </cell>
          <cell r="N299">
            <v>-968.92719999999997</v>
          </cell>
          <cell r="O299" t="str">
            <v>184-22-0110  -DNIS Direct Loans</v>
          </cell>
        </row>
        <row r="300">
          <cell r="A300" t="str">
            <v>184-22-0110  -GGuaranteed Loan Investment Funds</v>
          </cell>
          <cell r="B300" t="str">
            <v>184-22-0110  -G</v>
          </cell>
          <cell r="C300" t="str">
            <v>International Assistance Programs</v>
          </cell>
          <cell r="D300" t="str">
            <v>United States International Development Finance Corporation Prog</v>
          </cell>
          <cell r="E300" t="str">
            <v>Guaranteed Loan Investment Funds</v>
          </cell>
          <cell r="F300" t="str">
            <v>G</v>
          </cell>
          <cell r="G300">
            <v>-19522.815399999999</v>
          </cell>
          <cell r="H300">
            <v>9008.1272000000008</v>
          </cell>
          <cell r="I300">
            <v>3247.2370000000001</v>
          </cell>
          <cell r="J300">
            <v>-28530.942599999998</v>
          </cell>
          <cell r="K300">
            <v>-3185.3011999999999</v>
          </cell>
          <cell r="L300">
            <v>-19460.8796</v>
          </cell>
          <cell r="M300" t="str">
            <v>Approved</v>
          </cell>
          <cell r="N300">
            <v>-19460.8796</v>
          </cell>
          <cell r="O300" t="str">
            <v>184-22-0110  -GGuaranteed Loan Investment Funds</v>
          </cell>
        </row>
        <row r="301">
          <cell r="A301" t="str">
            <v>184-22-0110  -GLimited Arbitral Award Coverage</v>
          </cell>
          <cell r="B301" t="str">
            <v>184-22-0110  -G</v>
          </cell>
          <cell r="C301" t="str">
            <v>International Assistance Programs</v>
          </cell>
          <cell r="D301" t="str">
            <v>United States International Development Finance Corporation Prog</v>
          </cell>
          <cell r="E301" t="str">
            <v>Limited Arbitral Award Coverage</v>
          </cell>
          <cell r="F301" t="str">
            <v>G</v>
          </cell>
          <cell r="M301" t="str">
            <v>Approved</v>
          </cell>
          <cell r="N301">
            <v>0</v>
          </cell>
          <cell r="O301" t="str">
            <v>184-22-0110  -GLimited Arbitral Award Coverage</v>
          </cell>
        </row>
        <row r="302">
          <cell r="A302" t="str">
            <v>184-22-0110  -GLoan Guarantees</v>
          </cell>
          <cell r="B302" t="str">
            <v>184-22-0110  -G</v>
          </cell>
          <cell r="C302" t="str">
            <v>International Assistance Programs</v>
          </cell>
          <cell r="D302" t="str">
            <v>United States International Development Finance Corporation Prog</v>
          </cell>
          <cell r="E302" t="str">
            <v>Loan Guarantees</v>
          </cell>
          <cell r="F302" t="str">
            <v>G</v>
          </cell>
          <cell r="G302">
            <v>145116.43539999999</v>
          </cell>
          <cell r="H302">
            <v>268039.0122</v>
          </cell>
          <cell r="I302">
            <v>46921.8341</v>
          </cell>
          <cell r="J302">
            <v>-122922.5768</v>
          </cell>
          <cell r="K302">
            <v>-27704.922399999999</v>
          </cell>
          <cell r="L302">
            <v>164333.34710000001</v>
          </cell>
          <cell r="M302" t="str">
            <v>Approved</v>
          </cell>
          <cell r="N302">
            <v>164333.34709999998</v>
          </cell>
          <cell r="O302" t="str">
            <v>184-22-0110  -GLoan Guarantees</v>
          </cell>
        </row>
        <row r="303">
          <cell r="A303" t="str">
            <v>184-22-0110  -GLoan Guarantees in Foreign Currencies</v>
          </cell>
          <cell r="B303" t="str">
            <v>184-22-0110  -G</v>
          </cell>
          <cell r="C303" t="str">
            <v>International Assistance Programs</v>
          </cell>
          <cell r="D303" t="str">
            <v>United States International Development Finance Corporation Prog</v>
          </cell>
          <cell r="E303" t="str">
            <v>Loan Guarantees in Foreign Currencies</v>
          </cell>
          <cell r="F303" t="str">
            <v>G</v>
          </cell>
          <cell r="M303" t="str">
            <v>Approved</v>
          </cell>
          <cell r="N303">
            <v>0</v>
          </cell>
          <cell r="O303" t="e">
            <v>#N/A</v>
          </cell>
        </row>
        <row r="304">
          <cell r="A304" t="str">
            <v>184-22-0110  -GNIS Guaranteed Loans</v>
          </cell>
          <cell r="B304" t="str">
            <v>184-22-0110  -G</v>
          </cell>
          <cell r="C304" t="str">
            <v>International Assistance Programs</v>
          </cell>
          <cell r="D304" t="str">
            <v>United States International Development Finance Corporation Prog</v>
          </cell>
          <cell r="E304" t="str">
            <v>NIS Guaranteed Loans</v>
          </cell>
          <cell r="F304" t="str">
            <v>G</v>
          </cell>
          <cell r="G304">
            <v>659.76559999999995</v>
          </cell>
          <cell r="H304">
            <v>659.76559999999995</v>
          </cell>
          <cell r="I304">
            <v>1957.4771000000001</v>
          </cell>
          <cell r="J304">
            <v>0</v>
          </cell>
          <cell r="K304">
            <v>-0.41049999999999998</v>
          </cell>
          <cell r="L304">
            <v>2616.8321999999998</v>
          </cell>
          <cell r="M304" t="str">
            <v>Approved</v>
          </cell>
          <cell r="N304">
            <v>2616.8321999999998</v>
          </cell>
          <cell r="O304" t="str">
            <v>184-22-0110  -GNIS Guaranteed Loans</v>
          </cell>
        </row>
        <row r="305">
          <cell r="A305" t="str">
            <v>184-22-0110  -GNon-Honoring of Sovereign Guarantees</v>
          </cell>
          <cell r="B305" t="str">
            <v>184-22-0110  -G</v>
          </cell>
          <cell r="C305" t="str">
            <v>International Assistance Programs</v>
          </cell>
          <cell r="D305" t="str">
            <v>United States International Development Finance Corporation Prog</v>
          </cell>
          <cell r="E305" t="str">
            <v>Non-Honoring of Sovereign Guarantees</v>
          </cell>
          <cell r="F305" t="str">
            <v>G</v>
          </cell>
          <cell r="G305">
            <v>378.84120000000001</v>
          </cell>
          <cell r="H305">
            <v>378.84120000000001</v>
          </cell>
          <cell r="I305">
            <v>469.99650000000003</v>
          </cell>
          <cell r="J305">
            <v>0</v>
          </cell>
          <cell r="K305">
            <v>0</v>
          </cell>
          <cell r="L305">
            <v>848.83770000000004</v>
          </cell>
          <cell r="M305" t="str">
            <v>Approved</v>
          </cell>
          <cell r="N305">
            <v>848.83770000000004</v>
          </cell>
          <cell r="O305" t="str">
            <v>184-22-0110  -GNon-Honoring of Sovereign Guarantees</v>
          </cell>
        </row>
        <row r="306">
          <cell r="A306" t="str">
            <v>184-22-0110  -GUSAID Mission-led Guarantees</v>
          </cell>
          <cell r="B306" t="str">
            <v>184-22-0110  -G</v>
          </cell>
          <cell r="C306" t="str">
            <v>International Assistance Programs</v>
          </cell>
          <cell r="D306" t="str">
            <v>United States International Development Finance Corporation Prog</v>
          </cell>
          <cell r="E306" t="str">
            <v>USAID Mission-led Guarantees</v>
          </cell>
          <cell r="F306" t="str">
            <v>G</v>
          </cell>
          <cell r="G306">
            <v>-11376.0411</v>
          </cell>
          <cell r="H306">
            <v>7784.4279999999999</v>
          </cell>
          <cell r="I306">
            <v>1071.9634000000001</v>
          </cell>
          <cell r="J306">
            <v>-19160.469099999998</v>
          </cell>
          <cell r="K306">
            <v>-2941.8285999999998</v>
          </cell>
          <cell r="L306">
            <v>-13245.906300000001</v>
          </cell>
          <cell r="M306" t="str">
            <v>Approved</v>
          </cell>
          <cell r="N306">
            <v>-13245.906299999999</v>
          </cell>
          <cell r="O306" t="str">
            <v>184-22-0110  -GUSAID Mission-led Guarantees</v>
          </cell>
        </row>
        <row r="307">
          <cell r="A307" t="str">
            <v>184-22-0400  -GDFC Micro and Small Enterprise Development Loan Guarantees</v>
          </cell>
          <cell r="B307" t="str">
            <v>184-22-0400  -G</v>
          </cell>
          <cell r="C307" t="str">
            <v>International Assistance Programs</v>
          </cell>
          <cell r="D307" t="str">
            <v>Microenterprise and Small Enterprise Development Program Account</v>
          </cell>
          <cell r="E307" t="str">
            <v>DFC Micro and Small Enterprise Development Loan Guarantees</v>
          </cell>
          <cell r="F307" t="str">
            <v>G</v>
          </cell>
          <cell r="M307" t="str">
            <v>Approved</v>
          </cell>
          <cell r="N307">
            <v>0</v>
          </cell>
          <cell r="O307" t="e">
            <v>#N/A</v>
          </cell>
        </row>
        <row r="308">
          <cell r="A308" t="str">
            <v>184-22-0401  -GDFC Urban and Environmental Loan Guarantees</v>
          </cell>
          <cell r="B308" t="str">
            <v>184-22-0401  -G</v>
          </cell>
          <cell r="C308" t="str">
            <v>International Assistance Programs</v>
          </cell>
          <cell r="D308" t="str">
            <v>Urban and Environmental Credit Program Account</v>
          </cell>
          <cell r="E308" t="str">
            <v>DFC Urban and Environmental Loan Guarantees</v>
          </cell>
          <cell r="F308" t="str">
            <v>G</v>
          </cell>
          <cell r="G308">
            <v>-36196.216999999997</v>
          </cell>
          <cell r="H308">
            <v>0</v>
          </cell>
          <cell r="I308">
            <v>34012.263299999999</v>
          </cell>
          <cell r="J308">
            <v>-36196.216999999997</v>
          </cell>
          <cell r="K308">
            <v>0</v>
          </cell>
          <cell r="L308">
            <v>-2183.9537</v>
          </cell>
          <cell r="M308" t="str">
            <v>Approved</v>
          </cell>
          <cell r="N308">
            <v>-2183.9536999999982</v>
          </cell>
          <cell r="O308" t="str">
            <v>184-22-0401  -GDFC Urban and Environmental Loan Guarantees</v>
          </cell>
        </row>
        <row r="309">
          <cell r="A309" t="str">
            <v>184-22-0410  -GInsurance of Debt</v>
          </cell>
          <cell r="B309" t="str">
            <v>184-22-0410  -G</v>
          </cell>
          <cell r="C309" t="str">
            <v>International Assistance Programs</v>
          </cell>
          <cell r="D309" t="str">
            <v>U.S. International Development Finance Corporation Insurance of</v>
          </cell>
          <cell r="E309" t="str">
            <v>Insurance of Debt</v>
          </cell>
          <cell r="F309" t="str">
            <v>G</v>
          </cell>
          <cell r="M309" t="str">
            <v>Approved</v>
          </cell>
          <cell r="N309">
            <v>0</v>
          </cell>
          <cell r="O309" t="str">
            <v>184-22-0410  -GInsurance of Debt</v>
          </cell>
        </row>
        <row r="310">
          <cell r="A310" t="str">
            <v>184-60-0085  -DNAB</v>
          </cell>
          <cell r="B310" t="str">
            <v>184-60-0085  -D</v>
          </cell>
          <cell r="C310" t="str">
            <v>International Assistance Programs</v>
          </cell>
          <cell r="D310" t="str">
            <v>Loans to the IMF Direct Loan Program Account</v>
          </cell>
          <cell r="E310" t="str">
            <v>NAB</v>
          </cell>
          <cell r="F310" t="str">
            <v>D</v>
          </cell>
          <cell r="M310" t="str">
            <v>Approved</v>
          </cell>
          <cell r="N310">
            <v>0</v>
          </cell>
          <cell r="O310" t="str">
            <v>184-60-0085  -DNAB</v>
          </cell>
        </row>
        <row r="311">
          <cell r="A311" t="str">
            <v>202-00-3139  -DWater Infrastructure Finance and Innovation, Corps</v>
          </cell>
          <cell r="B311" t="str">
            <v>202-00-3139  -D</v>
          </cell>
          <cell r="C311" t="str">
            <v>Corps of Engineers--Civil Works</v>
          </cell>
          <cell r="D311" t="str">
            <v>Water Infrastructure Finance and Innovation Program Account</v>
          </cell>
          <cell r="E311" t="str">
            <v>Water Infrastructure Finance and Innovation, Corps</v>
          </cell>
          <cell r="F311" t="str">
            <v>D</v>
          </cell>
          <cell r="M311" t="str">
            <v>Approved</v>
          </cell>
          <cell r="N311">
            <v>0</v>
          </cell>
          <cell r="O311" t="e">
            <v>#N/A</v>
          </cell>
        </row>
        <row r="312">
          <cell r="A312" t="str">
            <v>351-00-0100  -DDirect Loans: Export Financing</v>
          </cell>
          <cell r="B312" t="str">
            <v>351-00-0100  -D</v>
          </cell>
          <cell r="C312" t="str">
            <v>Export-Import Bank of the United States</v>
          </cell>
          <cell r="D312" t="str">
            <v>Export-Import Bank Loans Program Account</v>
          </cell>
          <cell r="E312" t="str">
            <v>Direct Loans: Export Financing</v>
          </cell>
          <cell r="F312" t="str">
            <v>D</v>
          </cell>
          <cell r="G312">
            <v>-126982.8835</v>
          </cell>
          <cell r="H312">
            <v>18642.023300000001</v>
          </cell>
          <cell r="I312">
            <v>6537.3971000000001</v>
          </cell>
          <cell r="J312">
            <v>-145624.9068</v>
          </cell>
          <cell r="K312">
            <v>-39620.095500000003</v>
          </cell>
          <cell r="L312">
            <v>-160065.58189999999</v>
          </cell>
          <cell r="M312" t="str">
            <v>Approved</v>
          </cell>
          <cell r="N312">
            <v>-160065.58189999999</v>
          </cell>
          <cell r="O312" t="str">
            <v>351-00-0100  -DDirect Loans: Export Financing</v>
          </cell>
        </row>
        <row r="313">
          <cell r="A313" t="str">
            <v>351-00-0100  -DDirect Loans: Tied Aid War Chest</v>
          </cell>
          <cell r="B313" t="str">
            <v>351-00-0100  -D</v>
          </cell>
          <cell r="C313" t="str">
            <v>Export-Import Bank of the United States</v>
          </cell>
          <cell r="D313" t="str">
            <v>Export-Import Bank Loans Program Account</v>
          </cell>
          <cell r="E313" t="str">
            <v>Direct Loans: Tied Aid War Chest</v>
          </cell>
          <cell r="F313" t="str">
            <v>D</v>
          </cell>
          <cell r="M313" t="str">
            <v>Approved</v>
          </cell>
          <cell r="N313">
            <v>0</v>
          </cell>
          <cell r="O313" t="str">
            <v>351-00-0100  -DDirect Loans: Tied Aid War Chest</v>
          </cell>
        </row>
        <row r="314">
          <cell r="A314" t="str">
            <v>351-00-0100  -GGuarantee and Insurance Reestimates</v>
          </cell>
          <cell r="B314" t="str">
            <v>351-00-0100  -G</v>
          </cell>
          <cell r="C314" t="str">
            <v>Export-Import Bank of the United States</v>
          </cell>
          <cell r="D314" t="str">
            <v>Export-Import Bank Loans Program Account</v>
          </cell>
          <cell r="E314" t="str">
            <v>Guarantee and Insurance Reestimates</v>
          </cell>
          <cell r="F314" t="str">
            <v>G</v>
          </cell>
          <cell r="M314" t="str">
            <v>Approved</v>
          </cell>
          <cell r="N314">
            <v>0</v>
          </cell>
          <cell r="O314" t="str">
            <v>351-00-0100  -GGuarantee and Insurance Reestimates</v>
          </cell>
        </row>
        <row r="315">
          <cell r="A315" t="str">
            <v>351-00-0100  -GLong Term Guarantees</v>
          </cell>
          <cell r="B315" t="str">
            <v>351-00-0100  -G</v>
          </cell>
          <cell r="C315" t="str">
            <v>Export-Import Bank of the United States</v>
          </cell>
          <cell r="D315" t="str">
            <v>Export-Import Bank Loans Program Account</v>
          </cell>
          <cell r="E315" t="str">
            <v>Long Term Guarantees</v>
          </cell>
          <cell r="F315" t="str">
            <v>G</v>
          </cell>
          <cell r="G315">
            <v>191396.07639999999</v>
          </cell>
          <cell r="H315">
            <v>206822.14850000001</v>
          </cell>
          <cell r="I315">
            <v>46778.38</v>
          </cell>
          <cell r="J315">
            <v>-15426.072099999999</v>
          </cell>
          <cell r="K315">
            <v>-9671.0141999999996</v>
          </cell>
          <cell r="L315">
            <v>228503.44219999999</v>
          </cell>
          <cell r="M315" t="str">
            <v>Approved</v>
          </cell>
          <cell r="N315">
            <v>228503.44220000002</v>
          </cell>
          <cell r="O315" t="str">
            <v>351-00-0100  -GLong Term Guarantees</v>
          </cell>
        </row>
        <row r="316">
          <cell r="A316" t="str">
            <v>351-00-0100  -GMedium Term Guarantees</v>
          </cell>
          <cell r="B316" t="str">
            <v>351-00-0100  -G</v>
          </cell>
          <cell r="C316" t="str">
            <v>Export-Import Bank of the United States</v>
          </cell>
          <cell r="D316" t="str">
            <v>Export-Import Bank Loans Program Account</v>
          </cell>
          <cell r="E316" t="str">
            <v>Medium Term Guarantees</v>
          </cell>
          <cell r="F316" t="str">
            <v>G</v>
          </cell>
          <cell r="G316">
            <v>10935.2637</v>
          </cell>
          <cell r="H316">
            <v>15031.261200000001</v>
          </cell>
          <cell r="I316">
            <v>852.30330000000004</v>
          </cell>
          <cell r="J316">
            <v>-4095.9974999999999</v>
          </cell>
          <cell r="K316">
            <v>-490.86680000000001</v>
          </cell>
          <cell r="L316">
            <v>11296.700199999999</v>
          </cell>
          <cell r="M316" t="str">
            <v>Approved</v>
          </cell>
          <cell r="N316">
            <v>11296.700200000001</v>
          </cell>
          <cell r="O316" t="str">
            <v>351-00-0100  -GMedium Term Guarantees</v>
          </cell>
        </row>
        <row r="317">
          <cell r="A317" t="str">
            <v>351-00-0100  -GMedium Term Insurance</v>
          </cell>
          <cell r="B317" t="str">
            <v>351-00-0100  -G</v>
          </cell>
          <cell r="C317" t="str">
            <v>Export-Import Bank of the United States</v>
          </cell>
          <cell r="D317" t="str">
            <v>Export-Import Bank Loans Program Account</v>
          </cell>
          <cell r="E317" t="str">
            <v>Medium Term Insurance</v>
          </cell>
          <cell r="F317" t="str">
            <v>G</v>
          </cell>
          <cell r="G317">
            <v>-520.17179999999996</v>
          </cell>
          <cell r="H317">
            <v>2000.53</v>
          </cell>
          <cell r="I317">
            <v>494.44</v>
          </cell>
          <cell r="J317">
            <v>-2520.7017999999998</v>
          </cell>
          <cell r="K317">
            <v>-623.69259999999997</v>
          </cell>
          <cell r="L317">
            <v>-649.42439999999999</v>
          </cell>
          <cell r="M317" t="str">
            <v>Approved</v>
          </cell>
          <cell r="N317">
            <v>-649.42439999999999</v>
          </cell>
          <cell r="O317" t="str">
            <v>351-00-0100  -GMedium Term Insurance</v>
          </cell>
        </row>
        <row r="318">
          <cell r="A318" t="str">
            <v>351-00-0100  -GRisk Category A</v>
          </cell>
          <cell r="B318" t="str">
            <v>351-00-0100  -G</v>
          </cell>
          <cell r="C318" t="str">
            <v>Export-Import Bank of the United States</v>
          </cell>
          <cell r="D318" t="str">
            <v>Export-Import Bank Loans Program Account</v>
          </cell>
          <cell r="E318" t="str">
            <v>Risk Category A</v>
          </cell>
          <cell r="F318" t="str">
            <v>G</v>
          </cell>
          <cell r="M318" t="str">
            <v>Approved</v>
          </cell>
          <cell r="N318">
            <v>0</v>
          </cell>
          <cell r="O318" t="str">
            <v>351-00-0100  -GRisk Category A</v>
          </cell>
        </row>
        <row r="319">
          <cell r="A319" t="str">
            <v>351-00-0100  -GRisk Category B</v>
          </cell>
          <cell r="B319" t="str">
            <v>351-00-0100  -G</v>
          </cell>
          <cell r="C319" t="str">
            <v>Export-Import Bank of the United States</v>
          </cell>
          <cell r="D319" t="str">
            <v>Export-Import Bank Loans Program Account</v>
          </cell>
          <cell r="E319" t="str">
            <v>Risk Category B</v>
          </cell>
          <cell r="F319" t="str">
            <v>G</v>
          </cell>
          <cell r="M319" t="str">
            <v>Approved</v>
          </cell>
          <cell r="N319">
            <v>0</v>
          </cell>
          <cell r="O319" t="str">
            <v>351-00-0100  -GRisk Category B</v>
          </cell>
        </row>
        <row r="320">
          <cell r="A320" t="str">
            <v>351-00-0100  -GShort Term Insurance</v>
          </cell>
          <cell r="B320" t="str">
            <v>351-00-0100  -G</v>
          </cell>
          <cell r="C320" t="str">
            <v>Export-Import Bank of the United States</v>
          </cell>
          <cell r="D320" t="str">
            <v>Export-Import Bank Loans Program Account</v>
          </cell>
          <cell r="E320" t="str">
            <v>Short Term Insurance</v>
          </cell>
          <cell r="F320" t="str">
            <v>G</v>
          </cell>
          <cell r="G320">
            <v>-5677.4758000000002</v>
          </cell>
          <cell r="H320">
            <v>475.7321</v>
          </cell>
          <cell r="I320">
            <v>183.2192</v>
          </cell>
          <cell r="J320">
            <v>-6153.2079000000003</v>
          </cell>
          <cell r="K320">
            <v>-449.68090000000001</v>
          </cell>
          <cell r="L320">
            <v>-5943.9375</v>
          </cell>
          <cell r="M320" t="str">
            <v>Approved</v>
          </cell>
          <cell r="N320">
            <v>-5943.9375000000009</v>
          </cell>
          <cell r="O320" t="str">
            <v>351-00-0100  -GShort Term Insurance</v>
          </cell>
        </row>
        <row r="321">
          <cell r="A321" t="str">
            <v>351-00-0100  -GWorking Capital Fund</v>
          </cell>
          <cell r="B321" t="str">
            <v>351-00-0100  -G</v>
          </cell>
          <cell r="C321" t="str">
            <v>Export-Import Bank of the United States</v>
          </cell>
          <cell r="D321" t="str">
            <v>Export-Import Bank Loans Program Account</v>
          </cell>
          <cell r="E321" t="str">
            <v>Working Capital Fund</v>
          </cell>
          <cell r="F321" t="str">
            <v>G</v>
          </cell>
          <cell r="M321" t="str">
            <v>Approved</v>
          </cell>
          <cell r="N321">
            <v>0</v>
          </cell>
          <cell r="O321" t="str">
            <v>351-00-0100  -GWorking Capital Fund</v>
          </cell>
        </row>
      </sheetData>
      <sheetData sheetId="6">
        <row r="4">
          <cell r="A4" t="str">
            <v>005-49-1140  -DConservation--Direct</v>
          </cell>
          <cell r="B4" t="str">
            <v>005-49-1140  -D</v>
          </cell>
          <cell r="C4" t="str">
            <v>Department of Agriculture</v>
          </cell>
          <cell r="D4" t="str">
            <v>Agricultural Credit Insurance Fund Program Account</v>
          </cell>
          <cell r="E4" t="str">
            <v>Conservation--Direct</v>
          </cell>
          <cell r="F4" t="str">
            <v>D</v>
          </cell>
          <cell r="G4">
            <v>-18.325399999999998</v>
          </cell>
          <cell r="H4">
            <v>0</v>
          </cell>
          <cell r="I4">
            <v>0</v>
          </cell>
          <cell r="J4">
            <v>-18.325399999999998</v>
          </cell>
          <cell r="K4">
            <v>-4.9104000000000001</v>
          </cell>
          <cell r="L4" t="str">
            <v>Supplement Details</v>
          </cell>
          <cell r="N4">
            <v>-23.235799999999998</v>
          </cell>
          <cell r="O4" t="str">
            <v>005-49-1140  -DConservation--Direct</v>
          </cell>
        </row>
        <row r="5">
          <cell r="A5" t="str">
            <v>005-49-1140  -DCredit Sales of Acquired Property</v>
          </cell>
          <cell r="B5" t="str">
            <v>005-49-1140  -D</v>
          </cell>
          <cell r="C5" t="str">
            <v>Department of Agriculture</v>
          </cell>
          <cell r="D5" t="str">
            <v>Agricultural Credit Insurance Fund Program Account</v>
          </cell>
          <cell r="E5" t="str">
            <v>Credit Sales of Acquired Property</v>
          </cell>
          <cell r="F5" t="str">
            <v>D</v>
          </cell>
          <cell r="G5">
            <v>22.534500000000001</v>
          </cell>
          <cell r="H5">
            <v>23.1919</v>
          </cell>
          <cell r="I5">
            <v>148.2706</v>
          </cell>
          <cell r="J5">
            <v>-0.65739999999999998</v>
          </cell>
          <cell r="K5">
            <v>-2.1046999999999998</v>
          </cell>
          <cell r="L5" t="str">
            <v>Supplement Details</v>
          </cell>
          <cell r="N5">
            <v>168.7004</v>
          </cell>
          <cell r="O5" t="str">
            <v>005-49-1140  -DCredit Sales of Acquired Property</v>
          </cell>
        </row>
        <row r="6">
          <cell r="A6" t="str">
            <v>005-49-1140  -DEmergency Disaster</v>
          </cell>
          <cell r="B6" t="str">
            <v>005-49-1140  -D</v>
          </cell>
          <cell r="C6" t="str">
            <v>Department of Agriculture</v>
          </cell>
          <cell r="D6" t="str">
            <v>Agricultural Credit Insurance Fund Program Account</v>
          </cell>
          <cell r="E6" t="str">
            <v>Emergency Disaster</v>
          </cell>
          <cell r="F6" t="str">
            <v>D</v>
          </cell>
          <cell r="G6">
            <v>-233.28440000000001</v>
          </cell>
          <cell r="H6">
            <v>492.75069999999999</v>
          </cell>
          <cell r="I6">
            <v>987.99540000000002</v>
          </cell>
          <cell r="J6">
            <v>-726.03510000000006</v>
          </cell>
          <cell r="K6">
            <v>-493.51589999999999</v>
          </cell>
          <cell r="L6" t="str">
            <v>Supplement Details</v>
          </cell>
          <cell r="N6">
            <v>261.19510000000002</v>
          </cell>
          <cell r="O6" t="str">
            <v>005-49-1140  -DEmergency Disaster</v>
          </cell>
        </row>
        <row r="7">
          <cell r="A7" t="str">
            <v>005-49-1140  -DFarm Operating</v>
          </cell>
          <cell r="B7" t="str">
            <v>005-49-1140  -D</v>
          </cell>
          <cell r="C7" t="str">
            <v>Department of Agriculture</v>
          </cell>
          <cell r="D7" t="str">
            <v>Agricultural Credit Insurance Fund Program Account</v>
          </cell>
          <cell r="E7" t="str">
            <v>Farm Operating</v>
          </cell>
          <cell r="F7" t="str">
            <v>D</v>
          </cell>
          <cell r="G7">
            <v>-53548.2451</v>
          </cell>
          <cell r="H7">
            <v>3200.1181999999999</v>
          </cell>
          <cell r="I7">
            <v>4117.7507999999998</v>
          </cell>
          <cell r="J7">
            <v>-56748.363299999997</v>
          </cell>
          <cell r="K7">
            <v>-3176.6206000000002</v>
          </cell>
          <cell r="L7" t="str">
            <v>Supplement Details</v>
          </cell>
          <cell r="N7">
            <v>-52607.1149</v>
          </cell>
          <cell r="O7" t="str">
            <v>005-49-1140  -DFarm Operating</v>
          </cell>
        </row>
        <row r="8">
          <cell r="A8" t="str">
            <v>005-49-1140  -DFarm Operating--ARRA</v>
          </cell>
          <cell r="B8" t="str">
            <v>005-49-1140  -D</v>
          </cell>
          <cell r="C8" t="str">
            <v>Department of Agriculture</v>
          </cell>
          <cell r="D8" t="str">
            <v>Agricultural Credit Insurance Fund Program Account</v>
          </cell>
          <cell r="E8" t="str">
            <v>Farm Operating--ARRA</v>
          </cell>
          <cell r="F8" t="str">
            <v>D</v>
          </cell>
          <cell r="G8">
            <v>-102.7024</v>
          </cell>
          <cell r="H8">
            <v>0</v>
          </cell>
          <cell r="I8">
            <v>0</v>
          </cell>
          <cell r="J8">
            <v>-102.7024</v>
          </cell>
          <cell r="K8">
            <v>-34.954099999999997</v>
          </cell>
          <cell r="L8" t="str">
            <v>Supplement Details</v>
          </cell>
          <cell r="N8">
            <v>-137.65649999999999</v>
          </cell>
          <cell r="O8" t="str">
            <v>005-49-1140  -DFarm Operating--ARRA</v>
          </cell>
        </row>
        <row r="9">
          <cell r="A9" t="str">
            <v>005-49-1140  -DFarm Ownership</v>
          </cell>
          <cell r="B9" t="str">
            <v>005-49-1140  -D</v>
          </cell>
          <cell r="C9" t="str">
            <v>Department of Agriculture</v>
          </cell>
          <cell r="D9" t="str">
            <v>Agricultural Credit Insurance Fund Program Account</v>
          </cell>
          <cell r="E9" t="str">
            <v>Farm Ownership</v>
          </cell>
          <cell r="F9" t="str">
            <v>D</v>
          </cell>
          <cell r="G9">
            <v>-130944.5598</v>
          </cell>
          <cell r="H9">
            <v>14392.177900000001</v>
          </cell>
          <cell r="I9">
            <v>3954.4032999999999</v>
          </cell>
          <cell r="J9">
            <v>-145336.7377</v>
          </cell>
          <cell r="K9">
            <v>-816.3288</v>
          </cell>
          <cell r="L9" t="str">
            <v>Supplement Details</v>
          </cell>
          <cell r="N9">
            <v>-127806.4853</v>
          </cell>
          <cell r="O9" t="str">
            <v>005-49-1140  -DFarm Ownership</v>
          </cell>
        </row>
        <row r="10">
          <cell r="A10" t="str">
            <v>005-49-1140  -DIndian Tribe Land Acquisition</v>
          </cell>
          <cell r="B10" t="str">
            <v>005-49-1140  -D</v>
          </cell>
          <cell r="C10" t="str">
            <v>Department of Agriculture</v>
          </cell>
          <cell r="D10" t="str">
            <v>Agricultural Credit Insurance Fund Program Account</v>
          </cell>
          <cell r="E10" t="str">
            <v>Indian Tribe Land Acquisition</v>
          </cell>
          <cell r="F10" t="str">
            <v>D</v>
          </cell>
          <cell r="G10">
            <v>-4.8253000000000004</v>
          </cell>
          <cell r="H10">
            <v>0.65310000000000001</v>
          </cell>
          <cell r="I10">
            <v>1.3190999999999999</v>
          </cell>
          <cell r="J10">
            <v>-5.4783999999999997</v>
          </cell>
          <cell r="K10">
            <v>-10.648400000000001</v>
          </cell>
          <cell r="L10" t="str">
            <v>Supplement Details</v>
          </cell>
          <cell r="N10">
            <v>-14.1546</v>
          </cell>
          <cell r="O10" t="str">
            <v>005-49-1140  -DIndian Tribe Land Acquisition</v>
          </cell>
        </row>
        <row r="11">
          <cell r="A11" t="str">
            <v>005-49-1140  -DSeed Loans to Producers</v>
          </cell>
          <cell r="B11" t="str">
            <v>005-49-1140  -D</v>
          </cell>
          <cell r="C11" t="str">
            <v>Department of Agriculture</v>
          </cell>
          <cell r="D11" t="str">
            <v>Agricultural Credit Insurance Fund Program Account</v>
          </cell>
          <cell r="E11" t="str">
            <v>Seed Loans to Producers</v>
          </cell>
          <cell r="F11" t="str">
            <v>D</v>
          </cell>
          <cell r="G11">
            <v>5.04E-2</v>
          </cell>
          <cell r="H11">
            <v>5.04E-2</v>
          </cell>
          <cell r="I11">
            <v>0.16270000000000001</v>
          </cell>
          <cell r="J11">
            <v>0</v>
          </cell>
          <cell r="K11">
            <v>0</v>
          </cell>
          <cell r="L11" t="str">
            <v>Supplement Details</v>
          </cell>
          <cell r="N11">
            <v>0.21310000000000001</v>
          </cell>
          <cell r="O11" t="str">
            <v>005-49-1140  -DSeed Loans to Producers</v>
          </cell>
        </row>
        <row r="12">
          <cell r="A12" t="str">
            <v>005-49-1140  -DSoil and Water</v>
          </cell>
          <cell r="B12" t="str">
            <v>005-49-1140  -D</v>
          </cell>
          <cell r="C12" t="str">
            <v>Department of Agriculture</v>
          </cell>
          <cell r="D12" t="str">
            <v>Agricultural Credit Insurance Fund Program Account</v>
          </cell>
          <cell r="E12" t="str">
            <v>Soil and Water</v>
          </cell>
          <cell r="F12" t="str">
            <v>D</v>
          </cell>
          <cell r="G12">
            <v>-0.4012</v>
          </cell>
          <cell r="H12">
            <v>4.7300000000000002E-2</v>
          </cell>
          <cell r="I12">
            <v>0</v>
          </cell>
          <cell r="J12">
            <v>-0.44850000000000001</v>
          </cell>
          <cell r="K12">
            <v>-3.6128999999999998</v>
          </cell>
          <cell r="L12" t="str">
            <v>Supplement Details</v>
          </cell>
          <cell r="N12">
            <v>-4.0141</v>
          </cell>
          <cell r="O12" t="str">
            <v>005-49-1140  -DSoil and Water</v>
          </cell>
        </row>
        <row r="13">
          <cell r="A13" t="str">
            <v>005-49-1140  -GConservation--Guaranteed</v>
          </cell>
          <cell r="B13" t="str">
            <v>005-49-1140  -G</v>
          </cell>
          <cell r="C13" t="str">
            <v>Department of Agriculture</v>
          </cell>
          <cell r="D13" t="str">
            <v>Agricultural Credit Insurance Fund Program Account</v>
          </cell>
          <cell r="E13" t="str">
            <v>Conservation--Guaranteed</v>
          </cell>
          <cell r="F13" t="str">
            <v>G</v>
          </cell>
          <cell r="G13">
            <v>-1.4227000000000001</v>
          </cell>
          <cell r="H13">
            <v>0</v>
          </cell>
          <cell r="I13">
            <v>0</v>
          </cell>
          <cell r="J13">
            <v>-1.4227000000000001</v>
          </cell>
          <cell r="K13">
            <v>-0.16850000000000001</v>
          </cell>
          <cell r="L13" t="str">
            <v>Supplement Details</v>
          </cell>
          <cell r="N13">
            <v>-1.5912000000000002</v>
          </cell>
          <cell r="O13" t="str">
            <v>005-49-1140  -Gconservation--Guaranteed</v>
          </cell>
        </row>
        <row r="14">
          <cell r="A14" t="str">
            <v>005-49-1140  -GFarm Operating--Subsidized</v>
          </cell>
          <cell r="B14" t="str">
            <v>005-49-1140  -G</v>
          </cell>
          <cell r="C14" t="str">
            <v>Department of Agriculture</v>
          </cell>
          <cell r="D14" t="str">
            <v>Agricultural Credit Insurance Fund Program Account</v>
          </cell>
          <cell r="E14" t="str">
            <v>Farm Operating--Subsidized</v>
          </cell>
          <cell r="F14" t="str">
            <v>G</v>
          </cell>
          <cell r="G14">
            <v>2.6617999999999999</v>
          </cell>
          <cell r="H14">
            <v>29.790900000000001</v>
          </cell>
          <cell r="I14">
            <v>14.948399999999999</v>
          </cell>
          <cell r="J14">
            <v>-27.129100000000001</v>
          </cell>
          <cell r="K14">
            <v>-64.000600000000006</v>
          </cell>
          <cell r="L14" t="str">
            <v>Supplement Details</v>
          </cell>
          <cell r="N14">
            <v>-46.390400000000007</v>
          </cell>
          <cell r="O14" t="str">
            <v>005-49-1140  -GFarm Operating--Subsidized</v>
          </cell>
        </row>
        <row r="15">
          <cell r="A15" t="str">
            <v>005-49-1140  -GFarm Operating--Unsubsidized</v>
          </cell>
          <cell r="B15" t="str">
            <v>005-49-1140  -G</v>
          </cell>
          <cell r="C15" t="str">
            <v>Department of Agriculture</v>
          </cell>
          <cell r="D15" t="str">
            <v>Agricultural Credit Insurance Fund Program Account</v>
          </cell>
          <cell r="E15" t="str">
            <v>Farm Operating--Unsubsidized</v>
          </cell>
          <cell r="F15" t="str">
            <v>G</v>
          </cell>
          <cell r="G15">
            <v>-18702.875499999998</v>
          </cell>
          <cell r="H15">
            <v>2290.1170999999999</v>
          </cell>
          <cell r="I15">
            <v>263.04469999999998</v>
          </cell>
          <cell r="J15">
            <v>-20992.992600000001</v>
          </cell>
          <cell r="K15">
            <v>-1271.8000999999999</v>
          </cell>
          <cell r="L15" t="str">
            <v>Supplement Details</v>
          </cell>
          <cell r="N15">
            <v>-19711.630900000004</v>
          </cell>
          <cell r="O15" t="str">
            <v>005-49-1140  -GFarm Operating--Unsubsidized</v>
          </cell>
        </row>
        <row r="16">
          <cell r="A16" t="str">
            <v>005-49-1140  -GFarm Ownership--Unsubsidized</v>
          </cell>
          <cell r="B16" t="str">
            <v>005-49-1140  -G</v>
          </cell>
          <cell r="C16" t="str">
            <v>Department of Agriculture</v>
          </cell>
          <cell r="D16" t="str">
            <v>Agricultural Credit Insurance Fund Program Account</v>
          </cell>
          <cell r="E16" t="str">
            <v>Farm Ownership--Unsubsidized</v>
          </cell>
          <cell r="F16" t="str">
            <v>G</v>
          </cell>
          <cell r="G16">
            <v>-9573.1435000000001</v>
          </cell>
          <cell r="H16">
            <v>2036.1101000000001</v>
          </cell>
          <cell r="I16">
            <v>803.60149999999999</v>
          </cell>
          <cell r="J16">
            <v>-11609.2536</v>
          </cell>
          <cell r="K16">
            <v>-1247.4532999999999</v>
          </cell>
          <cell r="L16" t="str">
            <v>Supplement Details</v>
          </cell>
          <cell r="N16">
            <v>-10016.995299999999</v>
          </cell>
          <cell r="O16" t="str">
            <v>005-49-1140  -GFarm Ownership--Unsubsidized</v>
          </cell>
        </row>
        <row r="17">
          <cell r="A17" t="str">
            <v>005-49-1336  -GGSM 102</v>
          </cell>
          <cell r="B17" t="str">
            <v>005-49-1336  -G</v>
          </cell>
          <cell r="C17" t="str">
            <v>Department of Agriculture</v>
          </cell>
          <cell r="D17" t="str">
            <v>Commodity Credit Corporation Export Loans Program Account</v>
          </cell>
          <cell r="E17" t="str">
            <v>GSM 102</v>
          </cell>
          <cell r="F17" t="str">
            <v>G</v>
          </cell>
          <cell r="G17">
            <v>6563.1553999999996</v>
          </cell>
          <cell r="H17">
            <v>9380.8523999999998</v>
          </cell>
          <cell r="I17">
            <v>15331.313700000001</v>
          </cell>
          <cell r="J17">
            <v>-2817.6970000000001</v>
          </cell>
          <cell r="K17">
            <v>-220.33189999999999</v>
          </cell>
          <cell r="L17" t="str">
            <v>Supplement Details</v>
          </cell>
          <cell r="N17">
            <v>21674.137200000001</v>
          </cell>
          <cell r="O17" t="str">
            <v>005-49-1336  -GGSM 102</v>
          </cell>
        </row>
        <row r="18">
          <cell r="A18" t="str">
            <v>005-49-1336  -GSupplier Credit</v>
          </cell>
          <cell r="B18" t="str">
            <v>005-49-1336  -G</v>
          </cell>
          <cell r="C18" t="str">
            <v>Department of Agriculture</v>
          </cell>
          <cell r="D18" t="str">
            <v>Commodity Credit Corporation Export Loans Program Account</v>
          </cell>
          <cell r="E18" t="str">
            <v>Supplier Credit</v>
          </cell>
          <cell r="F18" t="str">
            <v>G</v>
          </cell>
          <cell r="G18">
            <v>3145.9708999999998</v>
          </cell>
          <cell r="H18">
            <v>3145.9708999999998</v>
          </cell>
          <cell r="I18">
            <v>783.80250000000001</v>
          </cell>
          <cell r="J18">
            <v>0</v>
          </cell>
          <cell r="K18">
            <v>0</v>
          </cell>
          <cell r="L18" t="str">
            <v>Supplement Details</v>
          </cell>
          <cell r="N18">
            <v>3929.7734</v>
          </cell>
          <cell r="O18" t="str">
            <v>005-49-1336  -GSupplier Credit</v>
          </cell>
        </row>
        <row r="19">
          <cell r="A19" t="str">
            <v>005-49-3301  -DFarm Storage Facility Loans</v>
          </cell>
          <cell r="B19" t="str">
            <v>005-49-3301  -D</v>
          </cell>
          <cell r="C19" t="str">
            <v>Department of Agriculture</v>
          </cell>
          <cell r="D19" t="str">
            <v>Farm Storage Facility Loans Program Account</v>
          </cell>
          <cell r="E19" t="str">
            <v>Farm Storage Facility Loans</v>
          </cell>
          <cell r="F19" t="str">
            <v>D</v>
          </cell>
          <cell r="G19">
            <v>-30590.424200000001</v>
          </cell>
          <cell r="H19">
            <v>11542.8938</v>
          </cell>
          <cell r="I19">
            <v>564.9239</v>
          </cell>
          <cell r="J19">
            <v>-42133.317999999999</v>
          </cell>
          <cell r="K19">
            <v>-5102.8401000000003</v>
          </cell>
          <cell r="L19" t="str">
            <v>Supplement Details</v>
          </cell>
          <cell r="N19">
            <v>-35128.340400000001</v>
          </cell>
          <cell r="O19" t="str">
            <v>005-49-3301  -DFarm Storage Facility Loans</v>
          </cell>
        </row>
        <row r="20">
          <cell r="A20" t="str">
            <v>005-49-3301  -DSugar Storage Facility Loans</v>
          </cell>
          <cell r="B20" t="str">
            <v>005-49-3301  -D</v>
          </cell>
          <cell r="C20" t="str">
            <v>Department of Agriculture</v>
          </cell>
          <cell r="D20" t="str">
            <v>Farm Storage Facility Loans Program Account</v>
          </cell>
          <cell r="E20" t="str">
            <v>Sugar Storage Facility Loans</v>
          </cell>
          <cell r="F20" t="str">
            <v>D</v>
          </cell>
          <cell r="G20">
            <v>26.661899999999999</v>
          </cell>
          <cell r="H20">
            <v>26.661899999999999</v>
          </cell>
          <cell r="I20">
            <v>6.9021999999999997</v>
          </cell>
          <cell r="J20">
            <v>0</v>
          </cell>
          <cell r="K20">
            <v>0</v>
          </cell>
          <cell r="L20" t="str">
            <v>Supplement Details</v>
          </cell>
          <cell r="N20">
            <v>33.564099999999996</v>
          </cell>
          <cell r="O20" t="str">
            <v>005-49-3301  -DSugar Storage Facility Loans</v>
          </cell>
        </row>
        <row r="21">
          <cell r="A21" t="str">
            <v>005-49-3303  -DApple Loans</v>
          </cell>
          <cell r="B21" t="str">
            <v>005-49-3303  -D</v>
          </cell>
          <cell r="C21" t="str">
            <v>Department of Agriculture</v>
          </cell>
          <cell r="D21" t="str">
            <v>Emergency Boll Weevil Loan Program Account</v>
          </cell>
          <cell r="E21" t="str">
            <v>Apple Loans</v>
          </cell>
          <cell r="F21" t="str">
            <v>D</v>
          </cell>
          <cell r="G21">
            <v>-5.3456000000000001</v>
          </cell>
          <cell r="H21">
            <v>0</v>
          </cell>
          <cell r="I21">
            <v>0</v>
          </cell>
          <cell r="J21">
            <v>-5.3456000000000001</v>
          </cell>
          <cell r="K21">
            <v>-8.7622999999999998</v>
          </cell>
          <cell r="L21" t="str">
            <v>Supplement Details</v>
          </cell>
          <cell r="N21">
            <v>-14.107900000000001</v>
          </cell>
          <cell r="O21" t="str">
            <v>005-49-3303  -DApple Loans</v>
          </cell>
        </row>
        <row r="22">
          <cell r="A22" t="str">
            <v>005-49-3303  -DEmergency Boll Weevil Loans</v>
          </cell>
          <cell r="B22" t="str">
            <v>005-49-3303  -D</v>
          </cell>
          <cell r="C22" t="str">
            <v>Department of Agriculture</v>
          </cell>
          <cell r="D22" t="str">
            <v>Emergency Boll Weevil Loan Program Account</v>
          </cell>
          <cell r="E22" t="str">
            <v>Emergency Boll Weevil Loans</v>
          </cell>
          <cell r="F22" t="str">
            <v>D</v>
          </cell>
          <cell r="G22">
            <v>2.9999999999999997E-4</v>
          </cell>
          <cell r="H22">
            <v>2.9999999999999997E-4</v>
          </cell>
          <cell r="I22">
            <v>6.9999999999999999E-4</v>
          </cell>
          <cell r="J22">
            <v>0</v>
          </cell>
          <cell r="K22">
            <v>0</v>
          </cell>
          <cell r="L22" t="str">
            <v>Supplement Details</v>
          </cell>
          <cell r="N22">
            <v>1E-3</v>
          </cell>
          <cell r="O22" t="str">
            <v>005-49-3303  -DEmergency Boll Weevil Loans</v>
          </cell>
        </row>
        <row r="23">
          <cell r="A23" t="str">
            <v>005-60-1230  -DConsumer Oriented Operating Loans</v>
          </cell>
          <cell r="B23" t="str">
            <v>005-60-1230  -D</v>
          </cell>
          <cell r="C23" t="str">
            <v>Department of Agriculture</v>
          </cell>
          <cell r="D23" t="str">
            <v>Rural Electrification and Telecommunications Loans Program Accou</v>
          </cell>
          <cell r="E23" t="str">
            <v>Consumer Oriented Operating Loans</v>
          </cell>
          <cell r="F23" t="str">
            <v>D</v>
          </cell>
          <cell r="G23">
            <v>1000.018</v>
          </cell>
          <cell r="H23">
            <v>1000.018</v>
          </cell>
          <cell r="I23">
            <v>45.834299999999999</v>
          </cell>
          <cell r="J23">
            <v>0</v>
          </cell>
          <cell r="K23">
            <v>0</v>
          </cell>
          <cell r="L23" t="str">
            <v>Supplement Details</v>
          </cell>
          <cell r="N23">
            <v>1045.8523</v>
          </cell>
          <cell r="O23" t="str">
            <v>005-60-1230  -DConsumer Oriented Operating Loans</v>
          </cell>
        </row>
        <row r="24">
          <cell r="A24" t="str">
            <v>005-60-1230  -DElectric Hardship Loans</v>
          </cell>
          <cell r="B24" t="str">
            <v>005-60-1230  -D</v>
          </cell>
          <cell r="C24" t="str">
            <v>Department of Agriculture</v>
          </cell>
          <cell r="D24" t="str">
            <v>Rural Electrification and Telecommunications Loans Program Accou</v>
          </cell>
          <cell r="E24" t="str">
            <v>Electric Hardship Loans</v>
          </cell>
          <cell r="F24" t="str">
            <v>D</v>
          </cell>
          <cell r="G24">
            <v>4.9992000000000001</v>
          </cell>
          <cell r="H24">
            <v>4.9992000000000001</v>
          </cell>
          <cell r="I24">
            <v>22.972799999999999</v>
          </cell>
          <cell r="J24">
            <v>0</v>
          </cell>
          <cell r="K24">
            <v>-4.4999999999999997E-3</v>
          </cell>
          <cell r="L24" t="str">
            <v>Supplement Details</v>
          </cell>
          <cell r="N24">
            <v>27.967500000000001</v>
          </cell>
          <cell r="O24" t="str">
            <v>005-60-1230  -DElectric Hardship Loans</v>
          </cell>
        </row>
        <row r="25">
          <cell r="A25" t="str">
            <v>005-60-1230  -DElectric Loan Modifications</v>
          </cell>
          <cell r="B25" t="str">
            <v>005-60-1230  -D</v>
          </cell>
          <cell r="C25" t="str">
            <v>Department of Agriculture</v>
          </cell>
          <cell r="D25" t="str">
            <v>Rural Electrification and Telecommunications Loans Program Accou</v>
          </cell>
          <cell r="E25" t="str">
            <v>Electric Loan Modifications</v>
          </cell>
          <cell r="F25" t="str">
            <v>D</v>
          </cell>
          <cell r="G25">
            <v>-21533.5412</v>
          </cell>
          <cell r="H25">
            <v>0</v>
          </cell>
          <cell r="I25">
            <v>0</v>
          </cell>
          <cell r="J25">
            <v>-21533.5412</v>
          </cell>
          <cell r="K25">
            <v>-20178.630099999998</v>
          </cell>
          <cell r="L25" t="str">
            <v>Supplement Details</v>
          </cell>
          <cell r="N25">
            <v>-41712.171300000002</v>
          </cell>
          <cell r="O25" t="str">
            <v>005-60-1230  -DElectric Loan Modifications</v>
          </cell>
        </row>
        <row r="26">
          <cell r="A26" t="str">
            <v>005-60-1230  -DFFB Electric Loans</v>
          </cell>
          <cell r="B26" t="str">
            <v>005-60-1230  -D</v>
          </cell>
          <cell r="C26" t="str">
            <v>Department of Agriculture</v>
          </cell>
          <cell r="D26" t="str">
            <v>Rural Electrification and Telecommunications Loans Program Accou</v>
          </cell>
          <cell r="E26" t="str">
            <v>FFB Electric Loans</v>
          </cell>
          <cell r="F26" t="str">
            <v>D</v>
          </cell>
          <cell r="G26">
            <v>662451.95050000004</v>
          </cell>
          <cell r="H26">
            <v>696332.77469999995</v>
          </cell>
          <cell r="I26">
            <v>427725.07870000001</v>
          </cell>
          <cell r="J26">
            <v>-33880.824200000003</v>
          </cell>
          <cell r="K26">
            <v>-3539.8611999999998</v>
          </cell>
          <cell r="L26" t="str">
            <v>Supplement Details</v>
          </cell>
          <cell r="N26">
            <v>1086637.1680000001</v>
          </cell>
          <cell r="O26" t="str">
            <v>005-60-1230  -DFFB Electric Loans</v>
          </cell>
        </row>
        <row r="27">
          <cell r="A27" t="str">
            <v>005-60-1230  -DFFB Guaranteed Underwriting</v>
          </cell>
          <cell r="B27" t="str">
            <v>005-60-1230  -D</v>
          </cell>
          <cell r="C27" t="str">
            <v>Department of Agriculture</v>
          </cell>
          <cell r="D27" t="str">
            <v>Rural Electrification and Telecommunications Loans Program Accou</v>
          </cell>
          <cell r="E27" t="str">
            <v>FFB Guaranteed Underwriting</v>
          </cell>
          <cell r="F27" t="str">
            <v>D</v>
          </cell>
          <cell r="G27">
            <v>-120866.1611</v>
          </cell>
          <cell r="H27">
            <v>16733.042799999999</v>
          </cell>
          <cell r="I27">
            <v>4828.1269000000002</v>
          </cell>
          <cell r="J27">
            <v>-137599.20389999999</v>
          </cell>
          <cell r="K27">
            <v>-149889.50889999999</v>
          </cell>
          <cell r="L27" t="str">
            <v>Supplement Details</v>
          </cell>
          <cell r="N27">
            <v>-265927.54310000001</v>
          </cell>
          <cell r="O27" t="str">
            <v>005-60-1230  -DFFB Guaranteed Underwriting</v>
          </cell>
        </row>
        <row r="28">
          <cell r="A28" t="str">
            <v>005-60-1230  -DFFB Telecommunications Loans</v>
          </cell>
          <cell r="B28" t="str">
            <v>005-60-1230  -D</v>
          </cell>
          <cell r="C28" t="str">
            <v>Department of Agriculture</v>
          </cell>
          <cell r="D28" t="str">
            <v>Rural Electrification and Telecommunications Loans Program Accou</v>
          </cell>
          <cell r="E28" t="str">
            <v>FFB Telecommunications Loans</v>
          </cell>
          <cell r="F28" t="str">
            <v>D</v>
          </cell>
          <cell r="G28">
            <v>-9038.2633999999998</v>
          </cell>
          <cell r="H28">
            <v>1876.6532</v>
          </cell>
          <cell r="I28">
            <v>1859.6012000000001</v>
          </cell>
          <cell r="J28">
            <v>-10914.9166</v>
          </cell>
          <cell r="K28">
            <v>-7133.2223999999997</v>
          </cell>
          <cell r="L28" t="str">
            <v>Supplement Details</v>
          </cell>
          <cell r="N28">
            <v>-14311.884600000001</v>
          </cell>
          <cell r="O28" t="str">
            <v>005-60-1230  -DFFB Telecommunications Loans</v>
          </cell>
        </row>
        <row r="29">
          <cell r="A29" t="str">
            <v>005-60-1230  -DMunicipal Electric Loans</v>
          </cell>
          <cell r="B29" t="str">
            <v>005-60-1230  -D</v>
          </cell>
          <cell r="C29" t="str">
            <v>Department of Agriculture</v>
          </cell>
          <cell r="D29" t="str">
            <v>Rural Electrification and Telecommunications Loans Program Accou</v>
          </cell>
          <cell r="E29" t="str">
            <v>Municipal Electric Loans</v>
          </cell>
          <cell r="F29" t="str">
            <v>D</v>
          </cell>
          <cell r="G29">
            <v>4174.9799999999996</v>
          </cell>
          <cell r="H29">
            <v>4198.9219000000003</v>
          </cell>
          <cell r="I29">
            <v>9971.18</v>
          </cell>
          <cell r="J29">
            <v>-23.9419</v>
          </cell>
          <cell r="K29">
            <v>-80.927400000000006</v>
          </cell>
          <cell r="L29" t="str">
            <v>Supplement Details</v>
          </cell>
          <cell r="N29">
            <v>14065.232600000001</v>
          </cell>
          <cell r="O29" t="str">
            <v>005-60-1230  -DMunicipal Electric Loans</v>
          </cell>
        </row>
        <row r="30">
          <cell r="A30" t="str">
            <v>005-60-1230  -DRural Energy Savings Program</v>
          </cell>
          <cell r="B30" t="str">
            <v>005-60-1230  -D</v>
          </cell>
          <cell r="C30" t="str">
            <v>Department of Agriculture</v>
          </cell>
          <cell r="D30" t="str">
            <v>Rural Electrification and Telecommunications Loans Program Accou</v>
          </cell>
          <cell r="E30" t="str">
            <v>Rural Energy Savings Program</v>
          </cell>
          <cell r="F30" t="str">
            <v>D</v>
          </cell>
          <cell r="G30">
            <v>-212.5591</v>
          </cell>
          <cell r="H30">
            <v>0</v>
          </cell>
          <cell r="I30">
            <v>0</v>
          </cell>
          <cell r="J30">
            <v>-212.5591</v>
          </cell>
          <cell r="K30">
            <v>-26.025600000000001</v>
          </cell>
          <cell r="L30" t="str">
            <v>Supplement Details</v>
          </cell>
          <cell r="N30">
            <v>-238.5847</v>
          </cell>
          <cell r="O30" t="str">
            <v>005-60-1230  -DRural Energy Savings Program</v>
          </cell>
        </row>
        <row r="31">
          <cell r="A31" t="str">
            <v>005-60-1230  -DTelecommunication Hardship Loans</v>
          </cell>
          <cell r="B31" t="str">
            <v>005-60-1230  -D</v>
          </cell>
          <cell r="C31" t="str">
            <v>Department of Agriculture</v>
          </cell>
          <cell r="D31" t="str">
            <v>Rural Electrification and Telecommunications Loans Program Accou</v>
          </cell>
          <cell r="E31" t="str">
            <v>Telecommunication Hardship Loans</v>
          </cell>
          <cell r="F31" t="str">
            <v>D</v>
          </cell>
          <cell r="G31">
            <v>157.0746</v>
          </cell>
          <cell r="H31">
            <v>656.48910000000001</v>
          </cell>
          <cell r="I31">
            <v>478.48610000000002</v>
          </cell>
          <cell r="J31">
            <v>-499.41449999999998</v>
          </cell>
          <cell r="K31">
            <v>-2494.9117000000001</v>
          </cell>
          <cell r="L31" t="str">
            <v>Supplement Details</v>
          </cell>
          <cell r="N31">
            <v>-1859.3510000000001</v>
          </cell>
          <cell r="O31" t="str">
            <v>005-60-1230  -DTelecommunication Hardship Loans</v>
          </cell>
        </row>
        <row r="32">
          <cell r="A32" t="str">
            <v>005-60-1230  -DTreasury Electric Loans</v>
          </cell>
          <cell r="B32" t="str">
            <v>005-60-1230  -D</v>
          </cell>
          <cell r="C32" t="str">
            <v>Department of Agriculture</v>
          </cell>
          <cell r="D32" t="str">
            <v>Rural Electrification and Telecommunications Loans Program Accou</v>
          </cell>
          <cell r="E32" t="str">
            <v>Treasury Electric Loans</v>
          </cell>
          <cell r="F32" t="str">
            <v>D</v>
          </cell>
          <cell r="G32">
            <v>5609.6498000000001</v>
          </cell>
          <cell r="H32">
            <v>5609.6498000000001</v>
          </cell>
          <cell r="I32">
            <v>7043.4897000000001</v>
          </cell>
          <cell r="J32">
            <v>0</v>
          </cell>
          <cell r="K32">
            <v>0</v>
          </cell>
          <cell r="L32" t="str">
            <v>Supplement Details</v>
          </cell>
          <cell r="N32">
            <v>12653.139500000001</v>
          </cell>
          <cell r="O32" t="str">
            <v>005-60-1230  -DTreasury Electric Loans</v>
          </cell>
        </row>
        <row r="33">
          <cell r="A33" t="str">
            <v>005-60-1230  -DTreasury Telecommunications Loans</v>
          </cell>
          <cell r="B33" t="str">
            <v>005-60-1230  -D</v>
          </cell>
          <cell r="C33" t="str">
            <v>Department of Agriculture</v>
          </cell>
          <cell r="D33" t="str">
            <v>Rural Electrification and Telecommunications Loans Program Accou</v>
          </cell>
          <cell r="E33" t="str">
            <v>Treasury Telecommunications Loans</v>
          </cell>
          <cell r="F33" t="str">
            <v>D</v>
          </cell>
          <cell r="G33">
            <v>6608.8518000000004</v>
          </cell>
          <cell r="H33">
            <v>13334.000099999999</v>
          </cell>
          <cell r="I33">
            <v>16032.817300000001</v>
          </cell>
          <cell r="J33">
            <v>-6725.1482999999998</v>
          </cell>
          <cell r="K33">
            <v>-1649.6974</v>
          </cell>
          <cell r="L33" t="str">
            <v>Supplement Details</v>
          </cell>
          <cell r="N33">
            <v>20991.971699999998</v>
          </cell>
          <cell r="O33" t="str">
            <v>005-60-1230  -DTreasury Telecommunications Loans</v>
          </cell>
        </row>
        <row r="34">
          <cell r="A34" t="str">
            <v>005-60-1230  -GGuaranteed Electric</v>
          </cell>
          <cell r="B34" t="str">
            <v>005-60-1230  -G</v>
          </cell>
          <cell r="C34" t="str">
            <v>Department of Agriculture</v>
          </cell>
          <cell r="D34" t="str">
            <v>Rural Electrification and Telecommunications Loans Program Accou</v>
          </cell>
          <cell r="E34" t="str">
            <v>Guaranteed Electric</v>
          </cell>
          <cell r="F34" t="str">
            <v>G</v>
          </cell>
          <cell r="G34">
            <v>-2.9999999999999997E-4</v>
          </cell>
          <cell r="H34">
            <v>0</v>
          </cell>
          <cell r="I34">
            <v>0</v>
          </cell>
          <cell r="J34">
            <v>-2.9999999999999997E-4</v>
          </cell>
          <cell r="K34">
            <v>-5.9999999999999995E-4</v>
          </cell>
          <cell r="L34" t="str">
            <v>Supplement Details</v>
          </cell>
          <cell r="N34">
            <v>-8.9999999999999998E-4</v>
          </cell>
          <cell r="O34" t="str">
            <v>005-60-1230  -GGuaranteed Electric</v>
          </cell>
        </row>
        <row r="35">
          <cell r="A35" t="str">
            <v>005-60-1231  -DRural Telephone Bank</v>
          </cell>
          <cell r="B35" t="str">
            <v>005-60-1231  -D</v>
          </cell>
          <cell r="C35" t="str">
            <v>Department of Agriculture</v>
          </cell>
          <cell r="D35" t="str">
            <v>Rural Telephone Bank Program Account</v>
          </cell>
          <cell r="E35" t="str">
            <v>Rural Telephone Bank</v>
          </cell>
          <cell r="F35" t="str">
            <v>D</v>
          </cell>
          <cell r="G35">
            <v>745.44100000000003</v>
          </cell>
          <cell r="H35">
            <v>774.55060000000003</v>
          </cell>
          <cell r="I35">
            <v>1533.2203</v>
          </cell>
          <cell r="J35">
            <v>-29.1096</v>
          </cell>
          <cell r="K35">
            <v>-32.073799999999999</v>
          </cell>
          <cell r="L35" t="str">
            <v>Supplement Details</v>
          </cell>
          <cell r="N35">
            <v>2246.5874999999996</v>
          </cell>
          <cell r="O35" t="str">
            <v>005-60-1231  -DRural Telephone Bank</v>
          </cell>
        </row>
        <row r="36">
          <cell r="A36" t="str">
            <v>005-60-1232  -DBroadband Treasury Rate Loans</v>
          </cell>
          <cell r="B36" t="str">
            <v>005-60-1232  -D</v>
          </cell>
          <cell r="C36" t="str">
            <v>Department of Agriculture</v>
          </cell>
          <cell r="D36" t="str">
            <v>Distance Learning, Telemedicine, and Broadband Program</v>
          </cell>
          <cell r="E36" t="str">
            <v>Broadband Treasury Rate Loans</v>
          </cell>
          <cell r="F36" t="str">
            <v>D</v>
          </cell>
          <cell r="G36">
            <v>-5163.8433999999997</v>
          </cell>
          <cell r="H36">
            <v>5.2004999999999999</v>
          </cell>
          <cell r="I36">
            <v>17.4316</v>
          </cell>
          <cell r="J36">
            <v>-5169.0438999999997</v>
          </cell>
          <cell r="K36">
            <v>-2175.4675000000002</v>
          </cell>
          <cell r="L36" t="str">
            <v>Supplement Details</v>
          </cell>
          <cell r="N36">
            <v>-7321.8793000000005</v>
          </cell>
          <cell r="O36" t="str">
            <v>005-60-1232  -DBroadband Treasury Rate Loans</v>
          </cell>
        </row>
        <row r="37">
          <cell r="A37" t="str">
            <v>005-60-1232  -DReConnect Direct Loans</v>
          </cell>
          <cell r="B37" t="str">
            <v>005-60-1232  -D</v>
          </cell>
          <cell r="C37" t="str">
            <v>Department of Agriculture</v>
          </cell>
          <cell r="D37" t="str">
            <v>Distance Learning, Telemedicine, and Broadband Program</v>
          </cell>
          <cell r="E37" t="str">
            <v>ReConnect Direct Loans</v>
          </cell>
          <cell r="F37" t="str">
            <v>D</v>
          </cell>
          <cell r="G37">
            <v>-421.57119999999998</v>
          </cell>
          <cell r="H37">
            <v>0</v>
          </cell>
          <cell r="I37">
            <v>0</v>
          </cell>
          <cell r="J37">
            <v>-421.57119999999998</v>
          </cell>
          <cell r="K37">
            <v>-47.207599999999999</v>
          </cell>
          <cell r="L37" t="str">
            <v>Supplement Details</v>
          </cell>
          <cell r="N37">
            <v>-468.77879999999999</v>
          </cell>
          <cell r="O37" t="str">
            <v>005-60-1232  -DReConnect Direct Loans</v>
          </cell>
        </row>
        <row r="38">
          <cell r="A38" t="str">
            <v>005-60-1232  -DReConnect Grant Assisted Loans</v>
          </cell>
          <cell r="B38" t="str">
            <v>005-60-1232  -D</v>
          </cell>
          <cell r="C38" t="str">
            <v>Department of Agriculture</v>
          </cell>
          <cell r="D38" t="str">
            <v>Distance Learning, Telemedicine, and Broadband Program</v>
          </cell>
          <cell r="E38" t="str">
            <v>ReConnect Grant Assisted Loans</v>
          </cell>
          <cell r="F38" t="str">
            <v>D</v>
          </cell>
          <cell r="G38">
            <v>-1783.8824</v>
          </cell>
          <cell r="H38">
            <v>0</v>
          </cell>
          <cell r="I38">
            <v>0</v>
          </cell>
          <cell r="J38">
            <v>-1783.8824</v>
          </cell>
          <cell r="K38">
            <v>-301.33879999999999</v>
          </cell>
          <cell r="L38" t="str">
            <v>Supplement Details</v>
          </cell>
          <cell r="N38">
            <v>-2085.2212</v>
          </cell>
          <cell r="O38" t="str">
            <v>005-60-1232  -DReConnect Grant Assisted Loans</v>
          </cell>
        </row>
        <row r="39">
          <cell r="A39" t="str">
            <v>005-60-1980  -DWater and Waste Disposal Loans</v>
          </cell>
          <cell r="B39" t="str">
            <v>005-60-1980  -D</v>
          </cell>
          <cell r="C39" t="str">
            <v>Department of Agriculture</v>
          </cell>
          <cell r="D39" t="str">
            <v>Rural Water and Waste Disposal Program Account</v>
          </cell>
          <cell r="E39" t="str">
            <v>Water and Waste Disposal Loans</v>
          </cell>
          <cell r="F39" t="str">
            <v>D</v>
          </cell>
          <cell r="G39">
            <v>92942.361999999994</v>
          </cell>
          <cell r="H39">
            <v>153677.69209999999</v>
          </cell>
          <cell r="I39">
            <v>100524.0298</v>
          </cell>
          <cell r="J39">
            <v>-60735.330099999999</v>
          </cell>
          <cell r="K39">
            <v>-8309.6918999999998</v>
          </cell>
          <cell r="L39" t="str">
            <v>Supplement Details</v>
          </cell>
          <cell r="N39">
            <v>185156.69990000001</v>
          </cell>
          <cell r="O39" t="str">
            <v>005-60-1980  -DWater and Waste Disposal Loans</v>
          </cell>
        </row>
        <row r="40">
          <cell r="A40" t="str">
            <v>005-60-1980  -GWater and Waste Disposal Loan Guarantees</v>
          </cell>
          <cell r="B40" t="str">
            <v>005-60-1980  -G</v>
          </cell>
          <cell r="C40" t="str">
            <v>Department of Agriculture</v>
          </cell>
          <cell r="D40" t="str">
            <v>Rural Water and Waste Disposal Program Account</v>
          </cell>
          <cell r="E40" t="str">
            <v>Water and Waste Disposal Loan Guarantees</v>
          </cell>
          <cell r="F40" t="str">
            <v>G</v>
          </cell>
          <cell r="G40">
            <v>-82.661500000000004</v>
          </cell>
          <cell r="H40">
            <v>27.721699999999998</v>
          </cell>
          <cell r="I40">
            <v>2.6785999999999999</v>
          </cell>
          <cell r="J40">
            <v>-110.3832</v>
          </cell>
          <cell r="K40">
            <v>-14.454499999999999</v>
          </cell>
          <cell r="L40" t="str">
            <v>Supplement Details</v>
          </cell>
          <cell r="N40">
            <v>-94.437399999999997</v>
          </cell>
          <cell r="O40" t="str">
            <v>005-60-1980  -GWater and Waste Disposal Loan Guarantees</v>
          </cell>
        </row>
        <row r="41">
          <cell r="A41" t="str">
            <v>005-63-1951  -DCommunity Facility Loan-by-Loan</v>
          </cell>
          <cell r="B41" t="str">
            <v>005-63-1951  -D</v>
          </cell>
          <cell r="C41" t="str">
            <v>Department of Agriculture</v>
          </cell>
          <cell r="D41" t="str">
            <v>Rural Community Facilities Program Account</v>
          </cell>
          <cell r="E41" t="str">
            <v>Community Facility Loan-by-Loan</v>
          </cell>
          <cell r="F41" t="str">
            <v>D</v>
          </cell>
          <cell r="L41" t="str">
            <v>Supplement Details</v>
          </cell>
          <cell r="N41">
            <v>0</v>
          </cell>
          <cell r="O41" t="str">
            <v>005-63-1951  -DCommunity Facility Loan-by-Loan</v>
          </cell>
        </row>
        <row r="42">
          <cell r="A42" t="str">
            <v>005-63-1951  -DCommunity Facility Loans</v>
          </cell>
          <cell r="B42" t="str">
            <v>005-63-1951  -D</v>
          </cell>
          <cell r="C42" t="str">
            <v>Department of Agriculture</v>
          </cell>
          <cell r="D42" t="str">
            <v>Rural Community Facilities Program Account</v>
          </cell>
          <cell r="E42" t="str">
            <v>Community Facility Loans</v>
          </cell>
          <cell r="F42" t="str">
            <v>D</v>
          </cell>
          <cell r="G42">
            <v>52816.078399999999</v>
          </cell>
          <cell r="H42">
            <v>121149.00320000001</v>
          </cell>
          <cell r="I42">
            <v>18021.867600000001</v>
          </cell>
          <cell r="J42">
            <v>-68332.924799999993</v>
          </cell>
          <cell r="K42">
            <v>-15219.310799999999</v>
          </cell>
          <cell r="L42" t="str">
            <v>Supplement Details</v>
          </cell>
          <cell r="N42">
            <v>55618.635200000012</v>
          </cell>
          <cell r="O42" t="str">
            <v>005-63-1951  -DCommunity Facility Loans</v>
          </cell>
        </row>
        <row r="43">
          <cell r="A43" t="str">
            <v>005-63-1951  -DCommunity Facility Relending</v>
          </cell>
          <cell r="B43" t="str">
            <v>005-63-1951  -D</v>
          </cell>
          <cell r="C43" t="str">
            <v>Department of Agriculture</v>
          </cell>
          <cell r="D43" t="str">
            <v>Rural Community Facilities Program Account</v>
          </cell>
          <cell r="E43" t="str">
            <v>Community Facility Relending</v>
          </cell>
          <cell r="F43" t="str">
            <v>D</v>
          </cell>
          <cell r="G43">
            <v>8292.6031999999996</v>
          </cell>
          <cell r="H43">
            <v>8292.6031999999996</v>
          </cell>
          <cell r="I43">
            <v>1975.0526</v>
          </cell>
          <cell r="J43">
            <v>0</v>
          </cell>
          <cell r="K43">
            <v>0</v>
          </cell>
          <cell r="L43" t="str">
            <v>Supplement Details</v>
          </cell>
          <cell r="N43">
            <v>10267.6558</v>
          </cell>
          <cell r="O43" t="str">
            <v>005-63-1951  -DCommunity Facility Relending</v>
          </cell>
        </row>
        <row r="44">
          <cell r="A44" t="str">
            <v>005-63-1951  -GCommunity Facility Loan Guarantees</v>
          </cell>
          <cell r="B44" t="str">
            <v>005-63-1951  -G</v>
          </cell>
          <cell r="C44" t="str">
            <v>Department of Agriculture</v>
          </cell>
          <cell r="D44" t="str">
            <v>Rural Community Facilities Program Account</v>
          </cell>
          <cell r="E44" t="str">
            <v>Community Facility Loan Guarantees</v>
          </cell>
          <cell r="F44" t="str">
            <v>G</v>
          </cell>
          <cell r="G44">
            <v>-6265.6322</v>
          </cell>
          <cell r="H44">
            <v>415.13510000000002</v>
          </cell>
          <cell r="I44">
            <v>451.3861</v>
          </cell>
          <cell r="J44">
            <v>-6680.7673000000004</v>
          </cell>
          <cell r="K44">
            <v>-1325.3778</v>
          </cell>
          <cell r="L44" t="str">
            <v>Supplement Details</v>
          </cell>
          <cell r="N44">
            <v>-7139.6239000000005</v>
          </cell>
          <cell r="O44" t="str">
            <v>005-63-1951  -GCommunity Facility Loan Guarantees</v>
          </cell>
        </row>
        <row r="45">
          <cell r="A45" t="str">
            <v>005-63-2081  -DMultifamily Housing Credit Sales</v>
          </cell>
          <cell r="B45" t="str">
            <v>005-63-2081  -D</v>
          </cell>
          <cell r="C45" t="str">
            <v>Department of Agriculture</v>
          </cell>
          <cell r="D45" t="str">
            <v>Rural Housing Insurance Fund Program Account</v>
          </cell>
          <cell r="E45" t="str">
            <v>Multifamily Housing Credit Sales</v>
          </cell>
          <cell r="F45" t="str">
            <v>D</v>
          </cell>
          <cell r="G45">
            <v>42.746600000000001</v>
          </cell>
          <cell r="H45">
            <v>58.838700000000003</v>
          </cell>
          <cell r="I45">
            <v>160.0874</v>
          </cell>
          <cell r="J45">
            <v>-16.092099999999999</v>
          </cell>
          <cell r="K45">
            <v>-25.2302</v>
          </cell>
          <cell r="L45" t="str">
            <v>Supplement Details</v>
          </cell>
          <cell r="N45">
            <v>177.60380000000004</v>
          </cell>
          <cell r="O45" t="str">
            <v>005-63-2081  -DMultifamily Housing Credit Sales</v>
          </cell>
        </row>
        <row r="46">
          <cell r="A46" t="str">
            <v>005-63-2081  -DMultifamily Housing Relending Demo</v>
          </cell>
          <cell r="B46" t="str">
            <v>005-63-2081  -D</v>
          </cell>
          <cell r="C46" t="str">
            <v>Department of Agriculture</v>
          </cell>
          <cell r="D46" t="str">
            <v>Rural Housing Insurance Fund Program Account</v>
          </cell>
          <cell r="E46" t="str">
            <v>Multifamily Housing Relending Demo</v>
          </cell>
          <cell r="F46" t="str">
            <v>D</v>
          </cell>
          <cell r="G46">
            <v>453.298</v>
          </cell>
          <cell r="H46">
            <v>453.298</v>
          </cell>
          <cell r="I46">
            <v>250.1694</v>
          </cell>
          <cell r="J46">
            <v>0</v>
          </cell>
          <cell r="K46">
            <v>0</v>
          </cell>
          <cell r="L46" t="str">
            <v>Supplement Details</v>
          </cell>
          <cell r="N46">
            <v>703.4674</v>
          </cell>
          <cell r="O46" t="str">
            <v>005-63-2081  -DMultifamily Housing Relending Demo</v>
          </cell>
        </row>
        <row r="47">
          <cell r="A47" t="str">
            <v>005-63-2081  -DMultifamily Housing Revitalization Seconds</v>
          </cell>
          <cell r="B47" t="str">
            <v>005-63-2081  -D</v>
          </cell>
          <cell r="C47" t="str">
            <v>Department of Agriculture</v>
          </cell>
          <cell r="D47" t="str">
            <v>Rural Housing Insurance Fund Program Account</v>
          </cell>
          <cell r="E47" t="str">
            <v>Multifamily Housing Revitalization Seconds</v>
          </cell>
          <cell r="F47" t="str">
            <v>D</v>
          </cell>
          <cell r="G47">
            <v>-2940.6828999999998</v>
          </cell>
          <cell r="H47">
            <v>548.65049999999997</v>
          </cell>
          <cell r="I47">
            <v>89.689899999999994</v>
          </cell>
          <cell r="J47">
            <v>-3489.3334</v>
          </cell>
          <cell r="K47">
            <v>-1049.4784</v>
          </cell>
          <cell r="L47" t="str">
            <v>Supplement Details</v>
          </cell>
          <cell r="N47">
            <v>-3900.4713999999999</v>
          </cell>
          <cell r="O47" t="str">
            <v>005-63-2081  -DMultifamily Housing Revitalization Seconds</v>
          </cell>
        </row>
        <row r="48">
          <cell r="A48" t="str">
            <v>005-63-2081  -DMultifamily Housing Revitalization Zero</v>
          </cell>
          <cell r="B48" t="str">
            <v>005-63-2081  -D</v>
          </cell>
          <cell r="C48" t="str">
            <v>Department of Agriculture</v>
          </cell>
          <cell r="D48" t="str">
            <v>Rural Housing Insurance Fund Program Account</v>
          </cell>
          <cell r="E48" t="str">
            <v>Multifamily Housing Revitalization Zero</v>
          </cell>
          <cell r="F48" t="str">
            <v>D</v>
          </cell>
          <cell r="G48">
            <v>-16.691299999999998</v>
          </cell>
          <cell r="H48">
            <v>36.754399999999997</v>
          </cell>
          <cell r="I48">
            <v>7.2939999999999996</v>
          </cell>
          <cell r="J48">
            <v>-53.445700000000002</v>
          </cell>
          <cell r="K48">
            <v>-31.216999999999999</v>
          </cell>
          <cell r="L48" t="str">
            <v>Supplement Details</v>
          </cell>
          <cell r="N48">
            <v>-40.614300000000007</v>
          </cell>
          <cell r="O48" t="str">
            <v>005-63-2081  -DMultifamily Housing Revitalization Zero</v>
          </cell>
        </row>
        <row r="49">
          <cell r="A49" t="str">
            <v>005-63-2081  -DNative American Single Family Relending Pilot</v>
          </cell>
          <cell r="B49" t="str">
            <v>005-63-2081  -D</v>
          </cell>
          <cell r="C49" t="str">
            <v>Department of Agriculture</v>
          </cell>
          <cell r="D49" t="str">
            <v>Rural Housing Insurance Fund Program Account</v>
          </cell>
          <cell r="E49" t="str">
            <v>Native American Single Family Relending Pilot</v>
          </cell>
          <cell r="F49" t="str">
            <v>D</v>
          </cell>
          <cell r="G49">
            <v>-204.88560000000001</v>
          </cell>
          <cell r="H49">
            <v>0</v>
          </cell>
          <cell r="I49">
            <v>0</v>
          </cell>
          <cell r="J49">
            <v>-204.88560000000001</v>
          </cell>
          <cell r="K49">
            <v>-2.4365000000000001</v>
          </cell>
          <cell r="L49" t="str">
            <v>Supplement Details</v>
          </cell>
          <cell r="N49">
            <v>-207.32210000000001</v>
          </cell>
          <cell r="O49" t="str">
            <v>005-63-2081  -DNative American Single Family Relending Pilot</v>
          </cell>
        </row>
        <row r="50">
          <cell r="A50" t="str">
            <v>005-63-2081  -DSection 502 Manufactured Home Disaster Demo</v>
          </cell>
          <cell r="B50" t="str">
            <v>005-63-2081  -D</v>
          </cell>
          <cell r="C50" t="str">
            <v>Department of Agriculture</v>
          </cell>
          <cell r="D50" t="str">
            <v>Rural Housing Insurance Fund Program Account</v>
          </cell>
          <cell r="E50" t="str">
            <v>Section 502 Manufactured Home Disaster Demo</v>
          </cell>
          <cell r="F50" t="str">
            <v>D</v>
          </cell>
          <cell r="G50">
            <v>10.333</v>
          </cell>
          <cell r="H50">
            <v>15.0144</v>
          </cell>
          <cell r="I50">
            <v>31.266400000000001</v>
          </cell>
          <cell r="J50">
            <v>-4.6814</v>
          </cell>
          <cell r="K50">
            <v>-8.5939999999999994</v>
          </cell>
          <cell r="L50" t="str">
            <v>Supplement Details</v>
          </cell>
          <cell r="N50">
            <v>33.005400000000002</v>
          </cell>
          <cell r="O50" t="str">
            <v>005-63-2081  -DSection 502 Manufactured Home Disaster Demo</v>
          </cell>
        </row>
        <row r="51">
          <cell r="A51" t="str">
            <v>005-63-2081  -DSection 502 Single Family Housing</v>
          </cell>
          <cell r="B51" t="str">
            <v>005-63-2081  -D</v>
          </cell>
          <cell r="C51" t="str">
            <v>Department of Agriculture</v>
          </cell>
          <cell r="D51" t="str">
            <v>Rural Housing Insurance Fund Program Account</v>
          </cell>
          <cell r="E51" t="str">
            <v>Section 502 Single Family Housing</v>
          </cell>
          <cell r="F51" t="str">
            <v>D</v>
          </cell>
          <cell r="G51">
            <v>-337132.7132</v>
          </cell>
          <cell r="H51">
            <v>129.17089999999999</v>
          </cell>
          <cell r="I51">
            <v>741.27689999999996</v>
          </cell>
          <cell r="J51">
            <v>-337261.88410000002</v>
          </cell>
          <cell r="K51">
            <v>-154681.8063</v>
          </cell>
          <cell r="L51" t="str">
            <v>Supplement Details</v>
          </cell>
          <cell r="N51">
            <v>-491073.2426</v>
          </cell>
          <cell r="O51" t="str">
            <v>005-63-2081  -DSection 502 Single Family Housing</v>
          </cell>
        </row>
        <row r="52">
          <cell r="A52" t="str">
            <v>005-63-2081  -DSection 504 Housing Repair</v>
          </cell>
          <cell r="B52" t="str">
            <v>005-63-2081  -D</v>
          </cell>
          <cell r="C52" t="str">
            <v>Department of Agriculture</v>
          </cell>
          <cell r="D52" t="str">
            <v>Rural Housing Insurance Fund Program Account</v>
          </cell>
          <cell r="E52" t="str">
            <v>Section 504 Housing Repair</v>
          </cell>
          <cell r="F52" t="str">
            <v>D</v>
          </cell>
          <cell r="G52">
            <v>1550.2834</v>
          </cell>
          <cell r="H52">
            <v>2533.6244999999999</v>
          </cell>
          <cell r="I52">
            <v>1190.1878999999999</v>
          </cell>
          <cell r="J52">
            <v>-983.34109999999998</v>
          </cell>
          <cell r="K52">
            <v>-8.5858000000000008</v>
          </cell>
          <cell r="L52" t="str">
            <v>Supplement Details</v>
          </cell>
          <cell r="N52">
            <v>2731.8854999999999</v>
          </cell>
          <cell r="O52" t="str">
            <v>005-63-2081  -DSection 504 Housing Repair</v>
          </cell>
        </row>
        <row r="53">
          <cell r="A53" t="str">
            <v>005-63-2081  -DSection 514 Farm Labor Housing</v>
          </cell>
          <cell r="B53" t="str">
            <v>005-63-2081  -D</v>
          </cell>
          <cell r="C53" t="str">
            <v>Department of Agriculture</v>
          </cell>
          <cell r="D53" t="str">
            <v>Rural Housing Insurance Fund Program Account</v>
          </cell>
          <cell r="E53" t="str">
            <v>Section 514 Farm Labor Housing</v>
          </cell>
          <cell r="F53" t="str">
            <v>D</v>
          </cell>
          <cell r="G53">
            <v>55.218299999999999</v>
          </cell>
          <cell r="H53">
            <v>413.82409999999999</v>
          </cell>
          <cell r="I53">
            <v>343.1662</v>
          </cell>
          <cell r="J53">
            <v>-358.60579999999999</v>
          </cell>
          <cell r="K53">
            <v>-323.89710000000002</v>
          </cell>
          <cell r="L53" t="str">
            <v>Supplement Details</v>
          </cell>
          <cell r="N53">
            <v>74.487399999999923</v>
          </cell>
          <cell r="O53" t="str">
            <v>005-63-2081  -DSection 514 Farm Labor Housing</v>
          </cell>
        </row>
        <row r="54">
          <cell r="A54" t="str">
            <v>005-63-2081  -DSection 514 Multifamily Housing Revitalization Modifications</v>
          </cell>
          <cell r="B54" t="str">
            <v>005-63-2081  -D</v>
          </cell>
          <cell r="C54" t="str">
            <v>Department of Agriculture</v>
          </cell>
          <cell r="D54" t="str">
            <v>Rural Housing Insurance Fund Program Account</v>
          </cell>
          <cell r="E54" t="str">
            <v>Section 514 Multifamily Housing Revitalization Modifications</v>
          </cell>
          <cell r="F54" t="str">
            <v>D</v>
          </cell>
          <cell r="G54">
            <v>3.1800000000000002E-2</v>
          </cell>
          <cell r="H54">
            <v>3.1800000000000002E-2</v>
          </cell>
          <cell r="I54">
            <v>1.1900000000000001E-2</v>
          </cell>
          <cell r="J54">
            <v>0</v>
          </cell>
          <cell r="K54">
            <v>0</v>
          </cell>
          <cell r="L54" t="str">
            <v>Supplement Details</v>
          </cell>
          <cell r="N54">
            <v>4.3700000000000003E-2</v>
          </cell>
          <cell r="O54" t="e">
            <v>#N/A</v>
          </cell>
        </row>
        <row r="55">
          <cell r="A55" t="str">
            <v>005-63-2081  -DSection 515 Multifamily Housing</v>
          </cell>
          <cell r="B55" t="str">
            <v>005-63-2081  -D</v>
          </cell>
          <cell r="C55" t="str">
            <v>Department of Agriculture</v>
          </cell>
          <cell r="D55" t="str">
            <v>Rural Housing Insurance Fund Program Account</v>
          </cell>
          <cell r="E55" t="str">
            <v>Section 515 Multifamily Housing</v>
          </cell>
          <cell r="F55" t="str">
            <v>D</v>
          </cell>
          <cell r="G55">
            <v>-6998.1449000000002</v>
          </cell>
          <cell r="H55">
            <v>1439.1371999999999</v>
          </cell>
          <cell r="I55">
            <v>1185.806</v>
          </cell>
          <cell r="J55">
            <v>-8437.2821000000004</v>
          </cell>
          <cell r="K55">
            <v>-5740.1499000000003</v>
          </cell>
          <cell r="L55" t="str">
            <v>Supplement Details</v>
          </cell>
          <cell r="N55">
            <v>-11552.488800000001</v>
          </cell>
          <cell r="O55" t="str">
            <v>005-63-2081  -DSection 515 Multifamily Housing</v>
          </cell>
        </row>
        <row r="56">
          <cell r="A56" t="str">
            <v>005-63-2081  -DSection 515 Multifamily Housing Revitalization Deferrals</v>
          </cell>
          <cell r="B56" t="str">
            <v>005-63-2081  -D</v>
          </cell>
          <cell r="C56" t="str">
            <v>Department of Agriculture</v>
          </cell>
          <cell r="D56" t="str">
            <v>Rural Housing Insurance Fund Program Account</v>
          </cell>
          <cell r="E56" t="str">
            <v>Section 515 Multifamily Housing Revitalization Deferrals</v>
          </cell>
          <cell r="F56" t="str">
            <v>D</v>
          </cell>
          <cell r="G56">
            <v>-9783.1360000000004</v>
          </cell>
          <cell r="H56">
            <v>7798.8606</v>
          </cell>
          <cell r="I56">
            <v>1290.1224</v>
          </cell>
          <cell r="J56">
            <v>-17581.996599999999</v>
          </cell>
          <cell r="K56">
            <v>-3050.3620000000001</v>
          </cell>
          <cell r="L56" t="str">
            <v>Supplement Details</v>
          </cell>
          <cell r="N56">
            <v>-11543.375599999999</v>
          </cell>
          <cell r="O56" t="str">
            <v>005-63-2081  -DSection 515 Multifamily Housing Revitalization Deferrals</v>
          </cell>
        </row>
        <row r="57">
          <cell r="A57" t="str">
            <v>005-63-2081  -DSection 515 Multifamily Housing Revitalization Reamortizations</v>
          </cell>
          <cell r="B57" t="str">
            <v>005-63-2081  -D</v>
          </cell>
          <cell r="C57" t="str">
            <v>Department of Agriculture</v>
          </cell>
          <cell r="D57" t="str">
            <v>Rural Housing Insurance Fund Program Account</v>
          </cell>
          <cell r="E57" t="str">
            <v>Section 515 Multifamily Housing Revitalization Reamortizations</v>
          </cell>
          <cell r="F57" t="str">
            <v>D</v>
          </cell>
          <cell r="G57">
            <v>-8.4638000000000009</v>
          </cell>
          <cell r="H57">
            <v>0</v>
          </cell>
          <cell r="I57">
            <v>0</v>
          </cell>
          <cell r="J57">
            <v>-8.4638000000000009</v>
          </cell>
          <cell r="K57">
            <v>-1.8939999999999999</v>
          </cell>
          <cell r="L57" t="str">
            <v>Supplement Details</v>
          </cell>
          <cell r="N57">
            <v>-10.357800000000001</v>
          </cell>
          <cell r="O57" t="str">
            <v>005-63-2081  -DSection 515 Multifamily Housing Revitalization Reamortizations</v>
          </cell>
        </row>
        <row r="58">
          <cell r="A58" t="str">
            <v>005-63-2081  -DSection 523 Self-Help Housing</v>
          </cell>
          <cell r="B58" t="str">
            <v>005-63-2081  -D</v>
          </cell>
          <cell r="C58" t="str">
            <v>Department of Agriculture</v>
          </cell>
          <cell r="D58" t="str">
            <v>Rural Housing Insurance Fund Program Account</v>
          </cell>
          <cell r="E58" t="str">
            <v>Section 523 Self-Help Housing</v>
          </cell>
          <cell r="F58" t="str">
            <v>D</v>
          </cell>
          <cell r="G58">
            <v>-535.85400000000004</v>
          </cell>
          <cell r="H58">
            <v>0</v>
          </cell>
          <cell r="I58">
            <v>0</v>
          </cell>
          <cell r="J58">
            <v>-535.85400000000004</v>
          </cell>
          <cell r="K58">
            <v>-634.42589999999996</v>
          </cell>
          <cell r="L58" t="str">
            <v>Supplement Details</v>
          </cell>
          <cell r="N58">
            <v>-1170.2799</v>
          </cell>
          <cell r="O58" t="str">
            <v>005-63-2081  -DSection 523 Self-Help Housing</v>
          </cell>
        </row>
        <row r="59">
          <cell r="A59" t="str">
            <v>005-63-2081  -DSection 524 Site Development</v>
          </cell>
          <cell r="B59" t="str">
            <v>005-63-2081  -D</v>
          </cell>
          <cell r="C59" t="str">
            <v>Department of Agriculture</v>
          </cell>
          <cell r="D59" t="str">
            <v>Rural Housing Insurance Fund Program Account</v>
          </cell>
          <cell r="E59" t="str">
            <v>Section 524 Site Development</v>
          </cell>
          <cell r="F59" t="str">
            <v>D</v>
          </cell>
          <cell r="G59">
            <v>-547.97799999999995</v>
          </cell>
          <cell r="H59">
            <v>20.665299999999998</v>
          </cell>
          <cell r="I59">
            <v>1.9724999999999999</v>
          </cell>
          <cell r="J59">
            <v>-568.64329999999995</v>
          </cell>
          <cell r="K59">
            <v>-598.25139999999999</v>
          </cell>
          <cell r="L59" t="str">
            <v>Supplement Details</v>
          </cell>
          <cell r="N59">
            <v>-1144.2568999999999</v>
          </cell>
          <cell r="O59" t="str">
            <v>005-63-2081  -DSection 524 Site Development</v>
          </cell>
        </row>
        <row r="60">
          <cell r="A60" t="str">
            <v>005-63-2081  -DSingle Family Housing Credit Sales</v>
          </cell>
          <cell r="B60" t="str">
            <v>005-63-2081  -D</v>
          </cell>
          <cell r="C60" t="str">
            <v>Department of Agriculture</v>
          </cell>
          <cell r="D60" t="str">
            <v>Rural Housing Insurance Fund Program Account</v>
          </cell>
          <cell r="E60" t="str">
            <v>Single Family Housing Credit Sales</v>
          </cell>
          <cell r="F60" t="str">
            <v>D</v>
          </cell>
          <cell r="G60">
            <v>-1138.5467000000001</v>
          </cell>
          <cell r="H60">
            <v>410.82690000000002</v>
          </cell>
          <cell r="I60">
            <v>677.32910000000004</v>
          </cell>
          <cell r="J60">
            <v>-1549.3735999999999</v>
          </cell>
          <cell r="K60">
            <v>-2253.4697999999999</v>
          </cell>
          <cell r="L60" t="str">
            <v>Supplement Details</v>
          </cell>
          <cell r="N60">
            <v>-2714.6873999999998</v>
          </cell>
          <cell r="O60" t="str">
            <v>005-63-2081  -DSingle Family Housing Credit Sales</v>
          </cell>
        </row>
        <row r="61">
          <cell r="A61" t="str">
            <v>005-63-2081  -GGuaranteed 502 Single Family Housing</v>
          </cell>
          <cell r="B61" t="str">
            <v>005-63-2081  -G</v>
          </cell>
          <cell r="C61" t="str">
            <v>Department of Agriculture</v>
          </cell>
          <cell r="D61" t="str">
            <v>Rural Housing Insurance Fund Program Account</v>
          </cell>
          <cell r="E61" t="str">
            <v>Guaranteed 502 Single Family Housing</v>
          </cell>
          <cell r="F61" t="str">
            <v>G</v>
          </cell>
          <cell r="G61">
            <v>129840.1504</v>
          </cell>
          <cell r="H61">
            <v>165938.66589999999</v>
          </cell>
          <cell r="I61">
            <v>14764.6193</v>
          </cell>
          <cell r="J61">
            <v>-36098.515500000001</v>
          </cell>
          <cell r="K61">
            <v>-6825.8324000000002</v>
          </cell>
          <cell r="L61" t="str">
            <v>Supplement Details</v>
          </cell>
          <cell r="N61">
            <v>137778.93729999996</v>
          </cell>
          <cell r="O61" t="str">
            <v>005-63-2081  -GGuaranteed 502 Single Family Housing</v>
          </cell>
        </row>
        <row r="62">
          <cell r="A62" t="str">
            <v>005-63-2081  -GGuaranteed 502 Single Family Housing, Purchase</v>
          </cell>
          <cell r="B62" t="str">
            <v>005-63-2081  -G</v>
          </cell>
          <cell r="C62" t="str">
            <v>Department of Agriculture</v>
          </cell>
          <cell r="D62" t="str">
            <v>Rural Housing Insurance Fund Program Account</v>
          </cell>
          <cell r="E62" t="str">
            <v>Guaranteed 502 Single Family Housing, Purchase</v>
          </cell>
          <cell r="F62" t="str">
            <v>G</v>
          </cell>
          <cell r="G62">
            <v>12862.4427</v>
          </cell>
          <cell r="H62">
            <v>12901.7228</v>
          </cell>
          <cell r="I62">
            <v>6335.7887000000001</v>
          </cell>
          <cell r="J62">
            <v>-39.280099999999997</v>
          </cell>
          <cell r="K62">
            <v>-83.339399999999998</v>
          </cell>
          <cell r="L62" t="str">
            <v>Supplement Details</v>
          </cell>
          <cell r="N62">
            <v>19114.892</v>
          </cell>
          <cell r="O62" t="str">
            <v>005-63-2081  -GGuaranteed 502 Single Family Housing, Purchase</v>
          </cell>
        </row>
        <row r="63">
          <cell r="A63" t="str">
            <v>005-63-2081  -GGuaranteed 502, Refinance</v>
          </cell>
          <cell r="B63" t="str">
            <v>005-63-2081  -G</v>
          </cell>
          <cell r="C63" t="str">
            <v>Department of Agriculture</v>
          </cell>
          <cell r="D63" t="str">
            <v>Rural Housing Insurance Fund Program Account</v>
          </cell>
          <cell r="E63" t="str">
            <v>Guaranteed 502, Refinance</v>
          </cell>
          <cell r="F63" t="str">
            <v>G</v>
          </cell>
          <cell r="G63">
            <v>143.15309999999999</v>
          </cell>
          <cell r="H63">
            <v>157.61619999999999</v>
          </cell>
          <cell r="I63">
            <v>63.345799999999997</v>
          </cell>
          <cell r="J63">
            <v>-14.463100000000001</v>
          </cell>
          <cell r="K63">
            <v>-13.6312</v>
          </cell>
          <cell r="L63" t="str">
            <v>Supplement Details</v>
          </cell>
          <cell r="N63">
            <v>192.86769999999999</v>
          </cell>
          <cell r="O63" t="str">
            <v>005-63-2081  -GGuaranteed 502, Refinance</v>
          </cell>
        </row>
        <row r="64">
          <cell r="A64" t="str">
            <v>005-63-2081  -GGuaranteed 538 Multifamily Housing</v>
          </cell>
          <cell r="B64" t="str">
            <v>005-63-2081  -G</v>
          </cell>
          <cell r="C64" t="str">
            <v>Department of Agriculture</v>
          </cell>
          <cell r="D64" t="str">
            <v>Rural Housing Insurance Fund Program Account</v>
          </cell>
          <cell r="E64" t="str">
            <v>Guaranteed 538 Multifamily Housing</v>
          </cell>
          <cell r="F64" t="str">
            <v>G</v>
          </cell>
          <cell r="G64">
            <v>15379.141600000001</v>
          </cell>
          <cell r="H64">
            <v>19531.9208</v>
          </cell>
          <cell r="I64">
            <v>3594.8890000000001</v>
          </cell>
          <cell r="J64">
            <v>-4152.7791999999999</v>
          </cell>
          <cell r="K64">
            <v>-3687.1446000000001</v>
          </cell>
          <cell r="L64" t="str">
            <v>Supplement Details</v>
          </cell>
          <cell r="N64">
            <v>15286.885999999999</v>
          </cell>
          <cell r="O64" t="str">
            <v>005-63-2081  -GGuaranteed 538 Multifamily Housing</v>
          </cell>
        </row>
        <row r="65">
          <cell r="A65" t="str">
            <v>005-65-1902  -DBusiness and Industry Loans</v>
          </cell>
          <cell r="B65" t="str">
            <v>005-65-1902  -D</v>
          </cell>
          <cell r="C65" t="str">
            <v>Department of Agriculture</v>
          </cell>
          <cell r="D65" t="str">
            <v>Rural Business Program Account</v>
          </cell>
          <cell r="E65" t="str">
            <v>Business and Industry Loans</v>
          </cell>
          <cell r="F65" t="str">
            <v>D</v>
          </cell>
          <cell r="G65">
            <v>-239.50659999999999</v>
          </cell>
          <cell r="H65">
            <v>53.483899999999998</v>
          </cell>
          <cell r="I65">
            <v>163.7885</v>
          </cell>
          <cell r="J65">
            <v>-292.9905</v>
          </cell>
          <cell r="K65">
            <v>-536.58860000000004</v>
          </cell>
          <cell r="L65" t="str">
            <v>Supplement Details</v>
          </cell>
          <cell r="N65">
            <v>-612.30670000000009</v>
          </cell>
          <cell r="O65" t="str">
            <v>005-65-1902  -DBusiness and Industry Loans</v>
          </cell>
        </row>
        <row r="66">
          <cell r="A66" t="str">
            <v>005-65-1902  -GBusiness and Industry CARES Act</v>
          </cell>
          <cell r="B66" t="str">
            <v>005-65-1902  -G</v>
          </cell>
          <cell r="C66" t="str">
            <v>Department of Agriculture</v>
          </cell>
          <cell r="D66" t="str">
            <v>Rural Business Program Account</v>
          </cell>
          <cell r="E66" t="str">
            <v>Business and Industry CARES Act</v>
          </cell>
          <cell r="F66" t="str">
            <v>G</v>
          </cell>
          <cell r="G66">
            <v>4437.1463000000003</v>
          </cell>
          <cell r="H66">
            <v>7001.6010999999999</v>
          </cell>
          <cell r="I66">
            <v>82.160300000000007</v>
          </cell>
          <cell r="J66">
            <v>-2564.4548</v>
          </cell>
          <cell r="K66">
            <v>-25.234200000000001</v>
          </cell>
          <cell r="L66" t="str">
            <v>Supplement Details</v>
          </cell>
          <cell r="N66">
            <v>4494.0724</v>
          </cell>
          <cell r="O66" t="str">
            <v>005-65-1902  -GBusiness and Industry CARES Act</v>
          </cell>
        </row>
        <row r="67">
          <cell r="A67" t="str">
            <v>005-65-1902  -GBusiness and Industry Emergency Supplemental Loan Guarantees</v>
          </cell>
          <cell r="B67" t="str">
            <v>005-65-1902  -G</v>
          </cell>
          <cell r="C67" t="str">
            <v>Department of Agriculture</v>
          </cell>
          <cell r="D67" t="str">
            <v>Rural Business Program Account</v>
          </cell>
          <cell r="E67" t="str">
            <v>Business and Industry Emergency Supplemental Loan Guarantees</v>
          </cell>
          <cell r="F67" t="str">
            <v>G</v>
          </cell>
          <cell r="G67">
            <v>-2724.8836000000001</v>
          </cell>
          <cell r="H67">
            <v>0</v>
          </cell>
          <cell r="I67">
            <v>0</v>
          </cell>
          <cell r="J67">
            <v>-2724.8836000000001</v>
          </cell>
          <cell r="K67">
            <v>-964.38990000000001</v>
          </cell>
          <cell r="L67" t="str">
            <v>Supplement Details</v>
          </cell>
          <cell r="N67">
            <v>-3689.2735000000002</v>
          </cell>
          <cell r="O67" t="str">
            <v>005-65-1902  -GBusiness and Industry Emergency Supplemental Loan Guarantees</v>
          </cell>
        </row>
        <row r="68">
          <cell r="A68" t="str">
            <v>005-65-1902  -GBusiness and Industry Loan Guarantees</v>
          </cell>
          <cell r="B68" t="str">
            <v>005-65-1902  -G</v>
          </cell>
          <cell r="C68" t="str">
            <v>Department of Agriculture</v>
          </cell>
          <cell r="D68" t="str">
            <v>Rural Business Program Account</v>
          </cell>
          <cell r="E68" t="str">
            <v>Business and Industry Loan Guarantees</v>
          </cell>
          <cell r="F68" t="str">
            <v>G</v>
          </cell>
          <cell r="G68">
            <v>31705.597699999998</v>
          </cell>
          <cell r="H68">
            <v>50206.911800000002</v>
          </cell>
          <cell r="I68">
            <v>7654.8711999999996</v>
          </cell>
          <cell r="J68">
            <v>-18501.3141</v>
          </cell>
          <cell r="K68">
            <v>-3369.2253999999998</v>
          </cell>
          <cell r="L68" t="str">
            <v>Supplement Details</v>
          </cell>
          <cell r="N68">
            <v>35991.243500000004</v>
          </cell>
          <cell r="O68" t="str">
            <v>005-65-1902  -GBusiness and Industry Loan Guarantees</v>
          </cell>
        </row>
        <row r="69">
          <cell r="A69" t="str">
            <v>005-65-1902  -GGuaranteed Business and Industry Loans - ARRA</v>
          </cell>
          <cell r="B69" t="str">
            <v>005-65-1902  -G</v>
          </cell>
          <cell r="C69" t="str">
            <v>Department of Agriculture</v>
          </cell>
          <cell r="D69" t="str">
            <v>Rural Business Program Account</v>
          </cell>
          <cell r="E69" t="str">
            <v>Guaranteed Business and Industry Loans - ARRA</v>
          </cell>
          <cell r="F69" t="str">
            <v>G</v>
          </cell>
          <cell r="G69">
            <v>-1219.6624999999999</v>
          </cell>
          <cell r="H69">
            <v>0</v>
          </cell>
          <cell r="I69">
            <v>0</v>
          </cell>
          <cell r="J69">
            <v>-1219.6624999999999</v>
          </cell>
          <cell r="K69">
            <v>-397.68180000000001</v>
          </cell>
          <cell r="L69" t="str">
            <v>Supplement Details</v>
          </cell>
          <cell r="N69">
            <v>-1617.3443</v>
          </cell>
          <cell r="O69" t="str">
            <v>005-65-1902  -GGuaranteed Business and Industry Loans - ARRA</v>
          </cell>
        </row>
        <row r="70">
          <cell r="A70" t="str">
            <v>005-65-1902  -GNorth American Development Bank Loan Guarantees</v>
          </cell>
          <cell r="B70" t="str">
            <v>005-65-1902  -G</v>
          </cell>
          <cell r="C70" t="str">
            <v>Department of Agriculture</v>
          </cell>
          <cell r="D70" t="str">
            <v>Rural Business Program Account</v>
          </cell>
          <cell r="E70" t="str">
            <v>North American Development Bank Loan Guarantees</v>
          </cell>
          <cell r="F70" t="str">
            <v>G</v>
          </cell>
          <cell r="G70">
            <v>-11.351100000000001</v>
          </cell>
          <cell r="H70">
            <v>1E-4</v>
          </cell>
          <cell r="I70">
            <v>2.9999999999999997E-4</v>
          </cell>
          <cell r="J70">
            <v>-11.3512</v>
          </cell>
          <cell r="K70">
            <v>-8.0391999999999992</v>
          </cell>
          <cell r="L70" t="str">
            <v>Supplement Details</v>
          </cell>
          <cell r="N70">
            <v>-19.39</v>
          </cell>
          <cell r="O70" t="str">
            <v>005-65-1902  -GNorth American Development Bank Loan Guarantees</v>
          </cell>
        </row>
        <row r="71">
          <cell r="A71" t="str">
            <v>005-65-1907  -GRural Business Investment Program</v>
          </cell>
          <cell r="B71" t="str">
            <v>005-65-1907  -G</v>
          </cell>
          <cell r="C71" t="str">
            <v>Department of Agriculture</v>
          </cell>
          <cell r="D71" t="str">
            <v>Rural Business Investment Program Account</v>
          </cell>
          <cell r="E71" t="str">
            <v>Rural Business Investment Program</v>
          </cell>
          <cell r="F71" t="str">
            <v>G</v>
          </cell>
          <cell r="G71">
            <v>-6.2525000000000004</v>
          </cell>
          <cell r="H71">
            <v>0</v>
          </cell>
          <cell r="I71">
            <v>18.2044</v>
          </cell>
          <cell r="J71">
            <v>-6.2525000000000004</v>
          </cell>
          <cell r="K71">
            <v>0</v>
          </cell>
          <cell r="L71" t="str">
            <v>Supplement Details</v>
          </cell>
          <cell r="N71">
            <v>11.951899999999998</v>
          </cell>
          <cell r="O71" t="str">
            <v>005-65-1907  -GRural Business Investment Program</v>
          </cell>
        </row>
        <row r="72">
          <cell r="A72" t="str">
            <v>005-65-1908  -GRenewable Energy Loan Guarantees</v>
          </cell>
          <cell r="B72" t="str">
            <v>005-65-1908  -G</v>
          </cell>
          <cell r="C72" t="str">
            <v>Department of Agriculture</v>
          </cell>
          <cell r="D72" t="str">
            <v>Rural Energy for America Program</v>
          </cell>
          <cell r="E72" t="str">
            <v>Renewable Energy Loan Guarantees</v>
          </cell>
          <cell r="F72" t="str">
            <v>G</v>
          </cell>
          <cell r="G72">
            <v>-19956.682199999999</v>
          </cell>
          <cell r="H72">
            <v>13.660600000000001</v>
          </cell>
          <cell r="I72">
            <v>4.0336999999999996</v>
          </cell>
          <cell r="J72">
            <v>-19970.342799999999</v>
          </cell>
          <cell r="K72">
            <v>-1860.1833999999999</v>
          </cell>
          <cell r="L72" t="str">
            <v>Supplement Details</v>
          </cell>
          <cell r="N72">
            <v>-21812.831899999997</v>
          </cell>
          <cell r="O72" t="str">
            <v>005-65-1908  -GRenewable Energy Loan Guarantees</v>
          </cell>
        </row>
        <row r="73">
          <cell r="A73" t="str">
            <v>005-65-1955  -DRural Microenterprise Direct Loans</v>
          </cell>
          <cell r="B73" t="str">
            <v>005-65-1955  -D</v>
          </cell>
          <cell r="C73" t="str">
            <v>Department of Agriculture</v>
          </cell>
          <cell r="D73" t="str">
            <v>Rural Microentrepreneur Assistance Program</v>
          </cell>
          <cell r="E73" t="str">
            <v>Rural Microenterprise Direct Loans</v>
          </cell>
          <cell r="F73" t="str">
            <v>D</v>
          </cell>
          <cell r="G73">
            <v>-2100.5399000000002</v>
          </cell>
          <cell r="H73">
            <v>0</v>
          </cell>
          <cell r="I73">
            <v>135.5265</v>
          </cell>
          <cell r="J73">
            <v>-2100.5399000000002</v>
          </cell>
          <cell r="K73">
            <v>-195.6344</v>
          </cell>
          <cell r="L73" t="str">
            <v>Supplement Details</v>
          </cell>
          <cell r="N73">
            <v>-2160.6478000000002</v>
          </cell>
          <cell r="O73" t="str">
            <v>005-65-1955  -DRural Microenterprise Direct Loans</v>
          </cell>
        </row>
        <row r="74">
          <cell r="A74" t="str">
            <v>005-65-2069  -DIntermediary Relending Program</v>
          </cell>
          <cell r="B74" t="str">
            <v>005-65-2069  -D</v>
          </cell>
          <cell r="C74" t="str">
            <v>Department of Agriculture</v>
          </cell>
          <cell r="D74" t="str">
            <v>Intermediary Relending Program Fund Account</v>
          </cell>
          <cell r="E74" t="str">
            <v>Intermediary Relending Program</v>
          </cell>
          <cell r="F74" t="str">
            <v>D</v>
          </cell>
          <cell r="G74">
            <v>-3951.7215000000001</v>
          </cell>
          <cell r="H74">
            <v>201.6112</v>
          </cell>
          <cell r="I74">
            <v>134.1995</v>
          </cell>
          <cell r="J74">
            <v>-4153.3326999999999</v>
          </cell>
          <cell r="K74">
            <v>-2368.1451999999999</v>
          </cell>
          <cell r="L74" t="str">
            <v>Supplement Details</v>
          </cell>
          <cell r="N74">
            <v>-6185.6671999999999</v>
          </cell>
          <cell r="O74" t="str">
            <v>005-65-2069  -DIntermediary Relending Program</v>
          </cell>
        </row>
        <row r="75">
          <cell r="A75" t="str">
            <v>005-65-3106  -GSection 9003 Loan Guarantees</v>
          </cell>
          <cell r="B75" t="str">
            <v>005-65-3106  -G</v>
          </cell>
          <cell r="C75" t="str">
            <v>Department of Agriculture</v>
          </cell>
          <cell r="D75" t="str">
            <v>Biorefinery Assistance Program Account</v>
          </cell>
          <cell r="E75" t="str">
            <v>Section 9003 Loan Guarantees</v>
          </cell>
          <cell r="F75" t="str">
            <v>G</v>
          </cell>
          <cell r="G75">
            <v>-8091.4283999999998</v>
          </cell>
          <cell r="H75">
            <v>0</v>
          </cell>
          <cell r="I75">
            <v>0</v>
          </cell>
          <cell r="J75">
            <v>-8091.4283999999998</v>
          </cell>
          <cell r="K75">
            <v>-1382.4597000000001</v>
          </cell>
          <cell r="L75" t="str">
            <v>Supplement Details</v>
          </cell>
          <cell r="N75">
            <v>-9473.8881000000001</v>
          </cell>
          <cell r="O75" t="str">
            <v>005-65-3106  -GSection 9003 Loan Guarantees</v>
          </cell>
        </row>
        <row r="76">
          <cell r="A76" t="str">
            <v>005-65-3108  -DRural Economic Development Loans</v>
          </cell>
          <cell r="B76" t="str">
            <v>005-65-3108  -D</v>
          </cell>
          <cell r="C76" t="str">
            <v>Department of Agriculture</v>
          </cell>
          <cell r="D76" t="str">
            <v>Rural Economic Development Loans Program Account</v>
          </cell>
          <cell r="E76" t="str">
            <v>Rural Economic Development Loans</v>
          </cell>
          <cell r="F76" t="str">
            <v>D</v>
          </cell>
          <cell r="G76">
            <v>-4497.8891999999996</v>
          </cell>
          <cell r="H76">
            <v>14.692600000000001</v>
          </cell>
          <cell r="I76">
            <v>457.26029999999997</v>
          </cell>
          <cell r="J76">
            <v>-4512.5817999999999</v>
          </cell>
          <cell r="K76">
            <v>-23.8323</v>
          </cell>
          <cell r="L76" t="str">
            <v>Supplement Details</v>
          </cell>
          <cell r="N76">
            <v>-4064.4611999999997</v>
          </cell>
          <cell r="O76" t="str">
            <v>005-65-3108  -DRural Economic Development Loans</v>
          </cell>
        </row>
        <row r="77">
          <cell r="A77" t="str">
            <v>005-68-2277  -DP. L. 480 Title I Loans</v>
          </cell>
          <cell r="B77" t="str">
            <v>005-68-2277  -D</v>
          </cell>
          <cell r="C77" t="str">
            <v>Department of Agriculture</v>
          </cell>
          <cell r="D77" t="str">
            <v>Public Law 480 Title I Direct Credit and Food for Progress Progr</v>
          </cell>
          <cell r="E77" t="str">
            <v>P. L. 480 Title I Loans</v>
          </cell>
          <cell r="F77" t="str">
            <v>D</v>
          </cell>
          <cell r="G77">
            <v>603.17849999999999</v>
          </cell>
          <cell r="H77">
            <v>1832.6016</v>
          </cell>
          <cell r="I77">
            <v>8528.0383000000002</v>
          </cell>
          <cell r="J77">
            <v>-1229.4231</v>
          </cell>
          <cell r="K77">
            <v>-2316.3948999999998</v>
          </cell>
          <cell r="L77" t="str">
            <v>Supplement Details</v>
          </cell>
          <cell r="N77">
            <v>6814.8219000000008</v>
          </cell>
          <cell r="O77" t="str">
            <v>005-68-2277  -DP. L. 480 title I loans</v>
          </cell>
        </row>
        <row r="78">
          <cell r="A78" t="str">
            <v>006-48-1456  -DCrab Buyback loans</v>
          </cell>
          <cell r="B78" t="str">
            <v>006-48-1456  -D</v>
          </cell>
          <cell r="C78" t="str">
            <v>Department of Commerce</v>
          </cell>
          <cell r="D78" t="str">
            <v>Fisheries Finance Program Account</v>
          </cell>
          <cell r="E78" t="str">
            <v>Crab Buyback loans</v>
          </cell>
          <cell r="F78" t="str">
            <v>D</v>
          </cell>
          <cell r="G78">
            <v>-237.5189</v>
          </cell>
          <cell r="H78">
            <v>0</v>
          </cell>
          <cell r="I78">
            <v>0</v>
          </cell>
          <cell r="J78">
            <v>-237.5189</v>
          </cell>
          <cell r="K78">
            <v>-365.91609999999997</v>
          </cell>
          <cell r="L78" t="str">
            <v>Approved</v>
          </cell>
          <cell r="N78">
            <v>-603.43499999999995</v>
          </cell>
          <cell r="O78" t="str">
            <v>006-48-1456  -DCrab Buyback loans</v>
          </cell>
        </row>
        <row r="79">
          <cell r="A79" t="str">
            <v>006-48-1456  -DIndividual Fishing Quota Loans</v>
          </cell>
          <cell r="B79" t="str">
            <v>006-48-1456  -D</v>
          </cell>
          <cell r="C79" t="str">
            <v>Department of Commerce</v>
          </cell>
          <cell r="D79" t="str">
            <v>Fisheries Finance Program Account</v>
          </cell>
          <cell r="E79" t="str">
            <v>Individual Fishing Quota Loans</v>
          </cell>
          <cell r="F79" t="str">
            <v>D</v>
          </cell>
          <cell r="G79">
            <v>-223.48079999999999</v>
          </cell>
          <cell r="H79">
            <v>24.1632</v>
          </cell>
          <cell r="I79">
            <v>34.7988</v>
          </cell>
          <cell r="J79">
            <v>-247.64400000000001</v>
          </cell>
          <cell r="K79">
            <v>-29.269300000000001</v>
          </cell>
          <cell r="L79" t="str">
            <v>Approved</v>
          </cell>
          <cell r="N79">
            <v>-217.9513</v>
          </cell>
          <cell r="O79" t="str">
            <v>006-48-1456  -DIndividual Fishing Quota Loans</v>
          </cell>
        </row>
        <row r="80">
          <cell r="A80" t="str">
            <v>006-48-1456  -DNon-Pollock Buyback</v>
          </cell>
          <cell r="B80" t="str">
            <v>006-48-1456  -D</v>
          </cell>
          <cell r="C80" t="str">
            <v>Department of Commerce</v>
          </cell>
          <cell r="D80" t="str">
            <v>Fisheries Finance Program Account</v>
          </cell>
          <cell r="E80" t="str">
            <v>Non-Pollock Buyback</v>
          </cell>
          <cell r="F80" t="str">
            <v>D</v>
          </cell>
          <cell r="G80">
            <v>-9.4385999999999992</v>
          </cell>
          <cell r="H80">
            <v>0</v>
          </cell>
          <cell r="I80">
            <v>0</v>
          </cell>
          <cell r="J80">
            <v>-9.4385999999999992</v>
          </cell>
          <cell r="K80">
            <v>-11.641299999999999</v>
          </cell>
          <cell r="L80" t="str">
            <v>Approved</v>
          </cell>
          <cell r="N80">
            <v>-21.079899999999999</v>
          </cell>
          <cell r="O80" t="str">
            <v>006-48-1456  -DNon-Pollock Buyback</v>
          </cell>
        </row>
        <row r="81">
          <cell r="A81" t="str">
            <v>006-48-1456  -DPacific Ground Fish</v>
          </cell>
          <cell r="B81" t="str">
            <v>006-48-1456  -D</v>
          </cell>
          <cell r="C81" t="str">
            <v>Department of Commerce</v>
          </cell>
          <cell r="D81" t="str">
            <v>Fisheries Finance Program Account</v>
          </cell>
          <cell r="E81" t="str">
            <v>Pacific Ground Fish</v>
          </cell>
          <cell r="F81" t="str">
            <v>D</v>
          </cell>
          <cell r="G81">
            <v>-3.5385</v>
          </cell>
          <cell r="H81">
            <v>0</v>
          </cell>
          <cell r="I81">
            <v>0</v>
          </cell>
          <cell r="J81">
            <v>-3.5385</v>
          </cell>
          <cell r="K81">
            <v>-5.5372000000000003</v>
          </cell>
          <cell r="L81" t="str">
            <v>Approved</v>
          </cell>
          <cell r="N81">
            <v>-9.0757000000000012</v>
          </cell>
          <cell r="O81" t="str">
            <v>006-48-1456  -DPacific Ground Fish</v>
          </cell>
        </row>
        <row r="82">
          <cell r="A82" t="str">
            <v>006-48-1456  -DSeine Buyback</v>
          </cell>
          <cell r="B82" t="str">
            <v>006-48-1456  -D</v>
          </cell>
          <cell r="C82" t="str">
            <v>Department of Commerce</v>
          </cell>
          <cell r="D82" t="str">
            <v>Fisheries Finance Program Account</v>
          </cell>
          <cell r="E82" t="str">
            <v>Seine Buyback</v>
          </cell>
          <cell r="F82" t="str">
            <v>D</v>
          </cell>
          <cell r="G82">
            <v>165.08519999999999</v>
          </cell>
          <cell r="H82">
            <v>165.08519999999999</v>
          </cell>
          <cell r="I82">
            <v>82.200900000000004</v>
          </cell>
          <cell r="J82">
            <v>0</v>
          </cell>
          <cell r="K82">
            <v>0</v>
          </cell>
          <cell r="L82" t="str">
            <v>Approved</v>
          </cell>
          <cell r="N82">
            <v>247.28609999999998</v>
          </cell>
          <cell r="O82" t="str">
            <v>006-48-1456  -DSeine Buyback</v>
          </cell>
        </row>
        <row r="83">
          <cell r="A83" t="str">
            <v>006-48-1456  -DTraditional Direct Loans</v>
          </cell>
          <cell r="B83" t="str">
            <v>006-48-1456  -D</v>
          </cell>
          <cell r="C83" t="str">
            <v>Department of Commerce</v>
          </cell>
          <cell r="D83" t="str">
            <v>Fisheries Finance Program Account</v>
          </cell>
          <cell r="E83" t="str">
            <v>Traditional Direct Loans</v>
          </cell>
          <cell r="F83" t="str">
            <v>D</v>
          </cell>
          <cell r="G83">
            <v>2757.8398000000002</v>
          </cell>
          <cell r="H83">
            <v>4701.5574999999999</v>
          </cell>
          <cell r="I83">
            <v>714.58619999999996</v>
          </cell>
          <cell r="J83">
            <v>-1943.7176999999999</v>
          </cell>
          <cell r="K83">
            <v>-157.35130000000001</v>
          </cell>
          <cell r="L83" t="str">
            <v>Approved</v>
          </cell>
          <cell r="N83">
            <v>3315.0746999999997</v>
          </cell>
          <cell r="O83" t="str">
            <v>006-48-1456  -DTraditional Direct Loans</v>
          </cell>
        </row>
        <row r="84">
          <cell r="A84" t="str">
            <v>007-15-0361  -DDefense Production Act Loans</v>
          </cell>
          <cell r="B84" t="str">
            <v>007-15-0361  -D</v>
          </cell>
          <cell r="C84" t="str">
            <v>Department of Defense--Military Programs</v>
          </cell>
          <cell r="D84" t="str">
            <v>Defense Production Act Program Account</v>
          </cell>
          <cell r="E84" t="str">
            <v>Defense Production Act Loans</v>
          </cell>
          <cell r="F84" t="str">
            <v>D</v>
          </cell>
          <cell r="L84" t="str">
            <v>Approved</v>
          </cell>
          <cell r="N84">
            <v>0</v>
          </cell>
          <cell r="O84" t="e">
            <v>#N/A</v>
          </cell>
        </row>
        <row r="85">
          <cell r="A85" t="str">
            <v>007-30-0834  -DFamily Housing Improvement Fund Direct Loans</v>
          </cell>
          <cell r="B85" t="str">
            <v>007-30-0834  -D</v>
          </cell>
          <cell r="C85" t="str">
            <v>Department of Defense--Military Programs</v>
          </cell>
          <cell r="D85" t="str">
            <v>Department of Defense Family Housing Improvement Fund</v>
          </cell>
          <cell r="E85" t="str">
            <v>Family Housing Improvement Fund Direct Loans</v>
          </cell>
          <cell r="F85" t="str">
            <v>D</v>
          </cell>
          <cell r="G85">
            <v>-44029.100700000003</v>
          </cell>
          <cell r="H85">
            <v>13525.257600000001</v>
          </cell>
          <cell r="I85">
            <v>13850.762199999999</v>
          </cell>
          <cell r="J85">
            <v>-57554.3583</v>
          </cell>
          <cell r="K85">
            <v>-25554.597900000001</v>
          </cell>
          <cell r="L85" t="str">
            <v>Approved</v>
          </cell>
          <cell r="N85">
            <v>-55732.936399999999</v>
          </cell>
          <cell r="O85" t="str">
            <v>007-30-0834  -DFamily Housing Improvement Fund Direct Loans</v>
          </cell>
        </row>
        <row r="86">
          <cell r="A86" t="str">
            <v>007-30-0834  -GFamily Housing Improvement Fund Guaranteed Loans</v>
          </cell>
          <cell r="B86" t="str">
            <v>007-30-0834  -G</v>
          </cell>
          <cell r="C86" t="str">
            <v>Department of Defense--Military Programs</v>
          </cell>
          <cell r="D86" t="str">
            <v>Department of Defense Family Housing Improvement Fund</v>
          </cell>
          <cell r="E86" t="str">
            <v>Family Housing Improvement Fund Guaranteed Loans</v>
          </cell>
          <cell r="F86" t="str">
            <v>G</v>
          </cell>
          <cell r="G86">
            <v>-5654.2757000000001</v>
          </cell>
          <cell r="H86">
            <v>0</v>
          </cell>
          <cell r="I86">
            <v>0</v>
          </cell>
          <cell r="J86">
            <v>-5654.2757000000001</v>
          </cell>
          <cell r="K86">
            <v>-1859.7972</v>
          </cell>
          <cell r="L86" t="str">
            <v>Approved</v>
          </cell>
          <cell r="N86">
            <v>-7514.0729000000001</v>
          </cell>
          <cell r="O86" t="str">
            <v>007-30-0834  -GFamily Housing Improvement Fund Guaranteed Loans</v>
          </cell>
        </row>
        <row r="87">
          <cell r="A87" t="str">
            <v>009-15-0350  -GHealth centers: Facilities renovation loan guarantee levels</v>
          </cell>
          <cell r="B87" t="str">
            <v>009-15-0350  -G</v>
          </cell>
          <cell r="C87" t="str">
            <v>Department of Health and Human Services</v>
          </cell>
          <cell r="D87" t="str">
            <v>Health Resources and Services</v>
          </cell>
          <cell r="E87" t="str">
            <v>Health centers: Facilities renovation loan guarantee levels</v>
          </cell>
          <cell r="F87" t="str">
            <v>G</v>
          </cell>
          <cell r="G87">
            <v>-313.1841</v>
          </cell>
          <cell r="H87">
            <v>0</v>
          </cell>
          <cell r="I87">
            <v>0</v>
          </cell>
          <cell r="J87">
            <v>-313.1841</v>
          </cell>
          <cell r="K87">
            <v>-25.825600000000001</v>
          </cell>
          <cell r="L87" t="str">
            <v>Approved</v>
          </cell>
          <cell r="N87">
            <v>-339.00970000000001</v>
          </cell>
          <cell r="O87" t="str">
            <v>009-15-0350  -GHealth centers: Facilities renovation loan guarantee levels</v>
          </cell>
        </row>
        <row r="88">
          <cell r="A88" t="str">
            <v>009-38-0118  -DSolvency Loans</v>
          </cell>
          <cell r="B88" t="str">
            <v>009-38-0118  -D</v>
          </cell>
          <cell r="C88" t="str">
            <v>Department of Health and Human Services</v>
          </cell>
          <cell r="D88" t="str">
            <v>Consumer Operated and Oriented Plan Program Account</v>
          </cell>
          <cell r="E88" t="str">
            <v>Solvency  Loans</v>
          </cell>
          <cell r="F88" t="str">
            <v>D</v>
          </cell>
          <cell r="G88">
            <v>6064.6562000000004</v>
          </cell>
          <cell r="H88">
            <v>6064.6562000000004</v>
          </cell>
          <cell r="I88">
            <v>1822.5389</v>
          </cell>
          <cell r="J88">
            <v>0</v>
          </cell>
          <cell r="K88">
            <v>0</v>
          </cell>
          <cell r="L88" t="str">
            <v>Approved</v>
          </cell>
          <cell r="N88">
            <v>7887.1951000000008</v>
          </cell>
          <cell r="O88" t="str">
            <v>009-38-0118  -DSolvency Loans</v>
          </cell>
        </row>
        <row r="89">
          <cell r="A89" t="str">
            <v>009-38-0118  -DStartup Loans</v>
          </cell>
          <cell r="B89" t="str">
            <v>009-38-0118  -D</v>
          </cell>
          <cell r="C89" t="str">
            <v>Department of Health and Human Services</v>
          </cell>
          <cell r="D89" t="str">
            <v>Consumer Operated and Oriented Plan Program Account</v>
          </cell>
          <cell r="E89" t="str">
            <v>Startup Loans</v>
          </cell>
          <cell r="F89" t="str">
            <v>D</v>
          </cell>
          <cell r="G89">
            <v>796.80110000000002</v>
          </cell>
          <cell r="H89">
            <v>796.80110000000002</v>
          </cell>
          <cell r="I89">
            <v>95.893900000000002</v>
          </cell>
          <cell r="J89">
            <v>0</v>
          </cell>
          <cell r="K89">
            <v>0</v>
          </cell>
          <cell r="L89" t="str">
            <v>Approved</v>
          </cell>
          <cell r="N89">
            <v>892.69500000000005</v>
          </cell>
          <cell r="O89" t="str">
            <v>009-38-0118  -DStartup Loans</v>
          </cell>
        </row>
        <row r="90">
          <cell r="A90" t="str">
            <v>009-38-0524  -DSolvency Loans</v>
          </cell>
          <cell r="B90" t="str">
            <v>009-38-0524  -D</v>
          </cell>
          <cell r="C90" t="str">
            <v>Department of Health and Human Services</v>
          </cell>
          <cell r="D90" t="str">
            <v>Consumer Operated and Oriented Plan Program Contingency Fund</v>
          </cell>
          <cell r="E90" t="str">
            <v>Solvency Loans</v>
          </cell>
          <cell r="F90" t="str">
            <v>D</v>
          </cell>
          <cell r="G90">
            <v>-2427.8137000000002</v>
          </cell>
          <cell r="H90">
            <v>0</v>
          </cell>
          <cell r="I90">
            <v>0</v>
          </cell>
          <cell r="J90">
            <v>-2427.8137000000002</v>
          </cell>
          <cell r="K90">
            <v>-515.4366</v>
          </cell>
          <cell r="L90" t="str">
            <v>Approved</v>
          </cell>
          <cell r="N90">
            <v>-2943.2503000000002</v>
          </cell>
          <cell r="O90" t="str">
            <v>009-38-0524  -DSolvency Loans</v>
          </cell>
        </row>
        <row r="91">
          <cell r="A91" t="str">
            <v>009-38-0524  -DStartup Loans</v>
          </cell>
          <cell r="B91" t="str">
            <v>009-38-0524  -D</v>
          </cell>
          <cell r="C91" t="str">
            <v>Department of Health and Human Services</v>
          </cell>
          <cell r="D91" t="str">
            <v>Consumer Operated and Oriented Plan Program Contingency Fund</v>
          </cell>
          <cell r="E91" t="str">
            <v>Startup Loans</v>
          </cell>
          <cell r="F91" t="str">
            <v>D</v>
          </cell>
          <cell r="G91">
            <v>162.50989999999999</v>
          </cell>
          <cell r="H91">
            <v>162.50989999999999</v>
          </cell>
          <cell r="I91">
            <v>29.568200000000001</v>
          </cell>
          <cell r="J91">
            <v>0</v>
          </cell>
          <cell r="K91">
            <v>0</v>
          </cell>
          <cell r="L91" t="str">
            <v>Approved</v>
          </cell>
          <cell r="N91">
            <v>192.07809999999998</v>
          </cell>
          <cell r="O91" t="str">
            <v>009-38-0524  -DStartup Loans</v>
          </cell>
        </row>
        <row r="92">
          <cell r="A92" t="str">
            <v>010-10-0685  -DReclamation Loans</v>
          </cell>
          <cell r="B92" t="str">
            <v>010-10-0685  -D</v>
          </cell>
          <cell r="C92" t="str">
            <v>Department of the Interior</v>
          </cell>
          <cell r="D92" t="str">
            <v>Bureau of Reclamation Loan Program Account</v>
          </cell>
          <cell r="E92" t="str">
            <v>Reclamation Loans</v>
          </cell>
          <cell r="F92" t="str">
            <v>D</v>
          </cell>
          <cell r="G92">
            <v>46.331499999999998</v>
          </cell>
          <cell r="H92">
            <v>46.331499999999998</v>
          </cell>
          <cell r="I92">
            <v>150.27199999999999</v>
          </cell>
          <cell r="J92">
            <v>0</v>
          </cell>
          <cell r="K92">
            <v>0</v>
          </cell>
          <cell r="L92" t="str">
            <v>Approved</v>
          </cell>
          <cell r="N92">
            <v>196.6035</v>
          </cell>
          <cell r="O92" t="str">
            <v>010-10-0685  -DReclamation Loans</v>
          </cell>
        </row>
        <row r="93">
          <cell r="A93" t="str">
            <v>010-76-2628  -DIndian Direct Loans</v>
          </cell>
          <cell r="B93" t="str">
            <v>010-76-2628  -D</v>
          </cell>
          <cell r="C93" t="str">
            <v>Department of the Interior</v>
          </cell>
          <cell r="D93" t="str">
            <v>Indian Guaranteed Loan Program Account</v>
          </cell>
          <cell r="E93" t="str">
            <v>Indian Direct Loans</v>
          </cell>
          <cell r="F93" t="str">
            <v>D</v>
          </cell>
          <cell r="G93">
            <v>646.43709999999999</v>
          </cell>
          <cell r="H93">
            <v>662.35199999999998</v>
          </cell>
          <cell r="I93">
            <v>17.1858</v>
          </cell>
          <cell r="J93">
            <v>-15.914899999999999</v>
          </cell>
          <cell r="K93">
            <v>-551.87419999999997</v>
          </cell>
          <cell r="L93" t="str">
            <v>Approved</v>
          </cell>
          <cell r="N93">
            <v>111.74869999999999</v>
          </cell>
          <cell r="O93" t="str">
            <v>010-76-2628  -DIndian Direct Loans</v>
          </cell>
        </row>
        <row r="94">
          <cell r="A94" t="str">
            <v>010-76-2628  -GIndian Guaranteed Loans</v>
          </cell>
          <cell r="B94" t="str">
            <v>010-76-2628  -G</v>
          </cell>
          <cell r="C94" t="str">
            <v>Department of the Interior</v>
          </cell>
          <cell r="D94" t="str">
            <v>Indian Guaranteed Loan Program Account</v>
          </cell>
          <cell r="E94" t="str">
            <v>Indian Guaranteed Loans</v>
          </cell>
          <cell r="F94" t="str">
            <v>G</v>
          </cell>
          <cell r="G94">
            <v>-15241.226000000001</v>
          </cell>
          <cell r="H94">
            <v>1109.0517</v>
          </cell>
          <cell r="I94">
            <v>259.8938</v>
          </cell>
          <cell r="J94">
            <v>-16350.277700000001</v>
          </cell>
          <cell r="K94">
            <v>-4771.8256000000001</v>
          </cell>
          <cell r="L94" t="str">
            <v>Approved</v>
          </cell>
          <cell r="N94">
            <v>-19753.157800000001</v>
          </cell>
          <cell r="O94" t="str">
            <v>010-76-2628  -GIndian Guaranteed Loans</v>
          </cell>
        </row>
        <row r="95">
          <cell r="A95" t="str">
            <v>010-76-2628  -GIndian Insured Loans</v>
          </cell>
          <cell r="B95" t="str">
            <v>010-76-2628  -G</v>
          </cell>
          <cell r="C95" t="str">
            <v>Department of the Interior</v>
          </cell>
          <cell r="D95" t="str">
            <v>Indian Guaranteed Loan Program Account</v>
          </cell>
          <cell r="E95" t="str">
            <v>Indian Insured Loans</v>
          </cell>
          <cell r="F95" t="str">
            <v>G</v>
          </cell>
          <cell r="G95">
            <v>-327.7253</v>
          </cell>
          <cell r="H95">
            <v>0.151</v>
          </cell>
          <cell r="I95">
            <v>0</v>
          </cell>
          <cell r="J95">
            <v>-327.87630000000001</v>
          </cell>
          <cell r="K95">
            <v>-26.761700000000001</v>
          </cell>
          <cell r="L95" t="str">
            <v>Approved</v>
          </cell>
          <cell r="N95">
            <v>-354.48700000000002</v>
          </cell>
          <cell r="O95" t="str">
            <v>010-76-2628  -GIndian Insured Loans</v>
          </cell>
        </row>
        <row r="96">
          <cell r="A96" t="str">
            <v>010-85-0412  -DAmerican Samoa Tobacco Loan</v>
          </cell>
          <cell r="B96" t="str">
            <v>010-85-0412  -D</v>
          </cell>
          <cell r="C96" t="str">
            <v>Department of the Interior</v>
          </cell>
          <cell r="D96" t="str">
            <v>Assistance to Territories</v>
          </cell>
          <cell r="E96" t="str">
            <v>American Samoa Tobacco Loan</v>
          </cell>
          <cell r="F96" t="str">
            <v>D</v>
          </cell>
          <cell r="G96">
            <v>-63.019500000000001</v>
          </cell>
          <cell r="H96">
            <v>0</v>
          </cell>
          <cell r="I96">
            <v>0</v>
          </cell>
          <cell r="J96">
            <v>-63.019500000000001</v>
          </cell>
          <cell r="K96">
            <v>-138.25139999999999</v>
          </cell>
          <cell r="L96" t="str">
            <v>Approved</v>
          </cell>
          <cell r="N96">
            <v>-201.27089999999998</v>
          </cell>
          <cell r="O96" t="str">
            <v>010-85-0412  -DAmerican Samoa Tobacco Loan</v>
          </cell>
        </row>
        <row r="97">
          <cell r="A97" t="str">
            <v>014-05-0601  -DRepatriation Loans</v>
          </cell>
          <cell r="B97" t="str">
            <v>014-05-0601  -D</v>
          </cell>
          <cell r="C97" t="str">
            <v>Department of State</v>
          </cell>
          <cell r="D97" t="str">
            <v>Repatriation Loans Program Account</v>
          </cell>
          <cell r="E97" t="str">
            <v>Repatriation Loans</v>
          </cell>
          <cell r="F97" t="str">
            <v>D</v>
          </cell>
          <cell r="G97">
            <v>-2435.7458000000001</v>
          </cell>
          <cell r="H97">
            <v>6.0087999999999999</v>
          </cell>
          <cell r="I97">
            <v>0.34870000000000001</v>
          </cell>
          <cell r="J97">
            <v>-2441.7546000000002</v>
          </cell>
          <cell r="K97">
            <v>-154.29329999999999</v>
          </cell>
          <cell r="L97" t="str">
            <v>Approved</v>
          </cell>
          <cell r="N97">
            <v>-2589.6904</v>
          </cell>
          <cell r="O97" t="str">
            <v>014-05-0601  -DRepatriation Loans</v>
          </cell>
        </row>
        <row r="98">
          <cell r="A98" t="str">
            <v>015-05-0126  -DNew Issue Bond Program MF</v>
          </cell>
          <cell r="B98" t="str">
            <v>015-05-0126  -D</v>
          </cell>
          <cell r="C98" t="str">
            <v>Department of the Treasury</v>
          </cell>
          <cell r="D98" t="str">
            <v>GSE Mortgage-backed Securities Purchase Program Account</v>
          </cell>
          <cell r="E98" t="str">
            <v>New Issue Bond Program MF</v>
          </cell>
          <cell r="F98" t="str">
            <v>D</v>
          </cell>
          <cell r="G98">
            <v>-22655.308300000001</v>
          </cell>
          <cell r="H98">
            <v>0</v>
          </cell>
          <cell r="I98">
            <v>0</v>
          </cell>
          <cell r="J98">
            <v>-22655.308300000001</v>
          </cell>
          <cell r="K98">
            <v>-16506.7935</v>
          </cell>
          <cell r="L98" t="str">
            <v>Supplement Details</v>
          </cell>
          <cell r="N98">
            <v>-39162.101800000004</v>
          </cell>
          <cell r="O98" t="str">
            <v>015-05-0126  -DNew Issue Bond Program MF</v>
          </cell>
        </row>
        <row r="99">
          <cell r="A99" t="str">
            <v>015-05-0126  -DNew Issue Bond Program SF</v>
          </cell>
          <cell r="B99" t="str">
            <v>015-05-0126  -D</v>
          </cell>
          <cell r="C99" t="str">
            <v>Department of the Treasury</v>
          </cell>
          <cell r="D99" t="str">
            <v>GSE Mortgage-backed Securities Purchase Program Account</v>
          </cell>
          <cell r="E99" t="str">
            <v>New Issue Bond Program SF</v>
          </cell>
          <cell r="F99" t="str">
            <v>D</v>
          </cell>
          <cell r="G99">
            <v>-10081.5766</v>
          </cell>
          <cell r="H99">
            <v>0</v>
          </cell>
          <cell r="I99">
            <v>0</v>
          </cell>
          <cell r="J99">
            <v>-10081.5766</v>
          </cell>
          <cell r="K99">
            <v>-6086.2735000000002</v>
          </cell>
          <cell r="L99" t="str">
            <v>Supplement Details</v>
          </cell>
          <cell r="N99">
            <v>-16167.8501</v>
          </cell>
          <cell r="O99" t="str">
            <v>015-05-0126  -DNew Issue Bond Program SF</v>
          </cell>
        </row>
        <row r="100">
          <cell r="A100" t="str">
            <v>015-05-0132  -DAutomotive Industry Financing Program</v>
          </cell>
          <cell r="B100" t="str">
            <v>015-05-0132  -D</v>
          </cell>
          <cell r="C100" t="str">
            <v>Department of the Treasury</v>
          </cell>
          <cell r="D100" t="str">
            <v>Troubled Asset Relief Program Account</v>
          </cell>
          <cell r="E100" t="str">
            <v>Automotive Industry Financing Program</v>
          </cell>
          <cell r="F100" t="str">
            <v>D</v>
          </cell>
          <cell r="G100">
            <v>0</v>
          </cell>
          <cell r="H100">
            <v>0</v>
          </cell>
          <cell r="I100">
            <v>0</v>
          </cell>
          <cell r="J100">
            <v>0</v>
          </cell>
          <cell r="K100">
            <v>0</v>
          </cell>
          <cell r="L100" t="str">
            <v>Supplement Details</v>
          </cell>
          <cell r="N100">
            <v>0</v>
          </cell>
          <cell r="O100" t="str">
            <v>015-05-0132  -DAutomotive Industry Financing Program</v>
          </cell>
        </row>
        <row r="101">
          <cell r="A101" t="str">
            <v>015-05-0134  -DCapital Purchase Program</v>
          </cell>
          <cell r="B101" t="str">
            <v>015-05-0134  -D</v>
          </cell>
          <cell r="C101" t="str">
            <v>Department of the Treasury</v>
          </cell>
          <cell r="D101" t="str">
            <v>Troubled Asset Relief Program Equity Purchase Program</v>
          </cell>
          <cell r="E101" t="str">
            <v>Capital Purchase Program</v>
          </cell>
          <cell r="F101" t="str">
            <v>D</v>
          </cell>
          <cell r="G101">
            <v>-42.659500000000001</v>
          </cell>
          <cell r="H101">
            <v>0</v>
          </cell>
          <cell r="I101">
            <v>0</v>
          </cell>
          <cell r="J101">
            <v>-42.659500000000001</v>
          </cell>
          <cell r="K101">
            <v>-133.2687</v>
          </cell>
          <cell r="L101" t="str">
            <v>Supplement Details</v>
          </cell>
          <cell r="N101">
            <v>-175.9282</v>
          </cell>
          <cell r="O101" t="str">
            <v>015-05-0134  -DCapital Purchase Program</v>
          </cell>
        </row>
        <row r="102">
          <cell r="A102" t="str">
            <v>015-05-0134  -DCommunity Development Capital Initiative</v>
          </cell>
          <cell r="B102" t="str">
            <v>015-05-0134  -D</v>
          </cell>
          <cell r="C102" t="str">
            <v>Department of the Treasury</v>
          </cell>
          <cell r="D102" t="str">
            <v>Troubled Asset Relief Program Equity Purchase Program</v>
          </cell>
          <cell r="E102" t="str">
            <v>Community Development Capital Initiative</v>
          </cell>
          <cell r="F102" t="str">
            <v>D</v>
          </cell>
          <cell r="G102">
            <v>-10.7986</v>
          </cell>
          <cell r="H102">
            <v>0</v>
          </cell>
          <cell r="I102">
            <v>0</v>
          </cell>
          <cell r="J102">
            <v>-10.7986</v>
          </cell>
          <cell r="K102">
            <v>-25.523299999999999</v>
          </cell>
          <cell r="L102" t="str">
            <v>Supplement Details</v>
          </cell>
          <cell r="N102">
            <v>-36.321899999999999</v>
          </cell>
          <cell r="O102" t="str">
            <v>015-05-0134  -DCommunity Development Capital Initiative</v>
          </cell>
        </row>
        <row r="103">
          <cell r="A103" t="str">
            <v>015-05-0134  -DLegacy Securities Public-Private Investment Program</v>
          </cell>
          <cell r="B103" t="str">
            <v>015-05-0134  -D</v>
          </cell>
          <cell r="C103" t="str">
            <v>Department of the Treasury</v>
          </cell>
          <cell r="D103" t="str">
            <v>Troubled Asset Relief Program Equity Purchase Program</v>
          </cell>
          <cell r="E103" t="str">
            <v>Legacy Securities Public-Private Investment Program</v>
          </cell>
          <cell r="F103" t="str">
            <v>D</v>
          </cell>
          <cell r="G103">
            <v>0</v>
          </cell>
          <cell r="H103">
            <v>0</v>
          </cell>
          <cell r="I103">
            <v>0</v>
          </cell>
          <cell r="J103">
            <v>0</v>
          </cell>
          <cell r="K103">
            <v>0</v>
          </cell>
          <cell r="L103" t="str">
            <v>Supplement Details</v>
          </cell>
          <cell r="N103">
            <v>0</v>
          </cell>
          <cell r="O103" t="str">
            <v>015-05-0134  -DLegacy Securities Public-Private Investment Program</v>
          </cell>
        </row>
        <row r="104">
          <cell r="A104" t="str">
            <v>015-05-0136  -GFHA Refi Letter of Credit</v>
          </cell>
          <cell r="B104" t="str">
            <v>015-05-0136  -G</v>
          </cell>
          <cell r="C104" t="str">
            <v>Department of the Treasury</v>
          </cell>
          <cell r="D104" t="str">
            <v>Troubled Asset Relief Program, Housing Programs</v>
          </cell>
          <cell r="E104" t="str">
            <v>FHA Refi Letter of Credit</v>
          </cell>
          <cell r="F104" t="str">
            <v>G</v>
          </cell>
          <cell r="G104">
            <v>-148.38120000000001</v>
          </cell>
          <cell r="H104">
            <v>1E-3</v>
          </cell>
          <cell r="I104">
            <v>0</v>
          </cell>
          <cell r="J104">
            <v>-148.38220000000001</v>
          </cell>
          <cell r="K104">
            <v>-0.1154</v>
          </cell>
          <cell r="L104" t="str">
            <v>Supplement Details</v>
          </cell>
          <cell r="N104">
            <v>-148.4966</v>
          </cell>
          <cell r="O104" t="str">
            <v>015-05-0136  -GFHA Refi Letter of Credit</v>
          </cell>
        </row>
        <row r="105">
          <cell r="A105" t="str">
            <v>015-05-0141  -DSmall Business Lending Fund Investments</v>
          </cell>
          <cell r="B105" t="str">
            <v>015-05-0141  -D</v>
          </cell>
          <cell r="C105" t="str">
            <v>Department of the Treasury</v>
          </cell>
          <cell r="D105" t="str">
            <v>Small Business Lending Fund Program Account</v>
          </cell>
          <cell r="E105" t="str">
            <v>Small Business Lending Fund Investments</v>
          </cell>
          <cell r="F105" t="str">
            <v>D</v>
          </cell>
          <cell r="G105">
            <v>-2068.6183000000001</v>
          </cell>
          <cell r="H105">
            <v>0</v>
          </cell>
          <cell r="I105">
            <v>0</v>
          </cell>
          <cell r="J105">
            <v>-2068.6183000000001</v>
          </cell>
          <cell r="K105">
            <v>-585.92169999999999</v>
          </cell>
          <cell r="L105" t="str">
            <v>Approved</v>
          </cell>
          <cell r="N105">
            <v>-2654.54</v>
          </cell>
          <cell r="O105" t="str">
            <v>015-05-0141  -DSmall Business Lending Fund Investments</v>
          </cell>
        </row>
        <row r="106">
          <cell r="A106" t="str">
            <v>015-05-1881  -DBond Guarantee Program</v>
          </cell>
          <cell r="B106" t="str">
            <v>015-05-1881  -D</v>
          </cell>
          <cell r="C106" t="str">
            <v>Department of the Treasury</v>
          </cell>
          <cell r="D106" t="str">
            <v>Community Development Financial Institutions Fund Program Accoun</v>
          </cell>
          <cell r="E106" t="str">
            <v>Bond Guarantee Program</v>
          </cell>
          <cell r="F106" t="str">
            <v>D</v>
          </cell>
          <cell r="G106">
            <v>2781.1025</v>
          </cell>
          <cell r="H106">
            <v>6217.8931000000002</v>
          </cell>
          <cell r="I106">
            <v>3916.1660000000002</v>
          </cell>
          <cell r="J106">
            <v>-3436.7905999999998</v>
          </cell>
          <cell r="K106">
            <v>0</v>
          </cell>
          <cell r="L106" t="str">
            <v>Approved</v>
          </cell>
          <cell r="N106">
            <v>6697.2685000000001</v>
          </cell>
          <cell r="O106" t="str">
            <v>015-05-1881  -DBond Guarantee Program</v>
          </cell>
        </row>
        <row r="107">
          <cell r="A107" t="str">
            <v>015-05-1881  -DCommunity Development Financial Institutions Prog Fin Assist.</v>
          </cell>
          <cell r="B107" t="str">
            <v>015-05-1881  -D</v>
          </cell>
          <cell r="C107" t="str">
            <v>Department of the Treasury</v>
          </cell>
          <cell r="D107" t="str">
            <v>Community Development Financial Institutions Fund Program Accoun</v>
          </cell>
          <cell r="E107" t="str">
            <v>Community Development Financial Institutions Prog Fin Assist.</v>
          </cell>
          <cell r="F107" t="str">
            <v>D</v>
          </cell>
          <cell r="G107">
            <v>-741.69240000000002</v>
          </cell>
          <cell r="H107">
            <v>185.2679</v>
          </cell>
          <cell r="I107">
            <v>58.120899999999999</v>
          </cell>
          <cell r="J107">
            <v>-926.96029999999996</v>
          </cell>
          <cell r="K107">
            <v>-301.35840000000002</v>
          </cell>
          <cell r="L107" t="str">
            <v>Approved</v>
          </cell>
          <cell r="N107">
            <v>-984.92990000000009</v>
          </cell>
          <cell r="O107" t="str">
            <v>015-05-1881  -DCommunity Development Financial Institutions Prog Fin Assist.</v>
          </cell>
        </row>
        <row r="108">
          <cell r="A108" t="str">
            <v>015-05-1889  -D13(3) Corporate Credit Facilities</v>
          </cell>
          <cell r="B108" t="str">
            <v>015-05-1889  -D</v>
          </cell>
          <cell r="C108" t="str">
            <v>Department of the Treasury</v>
          </cell>
          <cell r="D108" t="str">
            <v>Economic Stabilization Program Account</v>
          </cell>
          <cell r="E108" t="str">
            <v>13(3) Corporate Credit Facilities</v>
          </cell>
          <cell r="F108" t="str">
            <v>D</v>
          </cell>
          <cell r="G108">
            <v>0</v>
          </cell>
          <cell r="H108">
            <v>0</v>
          </cell>
          <cell r="I108">
            <v>0</v>
          </cell>
          <cell r="J108">
            <v>0</v>
          </cell>
          <cell r="K108">
            <v>0</v>
          </cell>
          <cell r="L108" t="str">
            <v>Supplement Details</v>
          </cell>
          <cell r="N108">
            <v>0</v>
          </cell>
          <cell r="O108" t="str">
            <v>015-05-1889  -D13(3) Corporate Credit Facilities</v>
          </cell>
        </row>
        <row r="109">
          <cell r="A109" t="str">
            <v>015-05-1889  -D13(3) Main Street Lending Program</v>
          </cell>
          <cell r="B109" t="str">
            <v>015-05-1889  -D</v>
          </cell>
          <cell r="C109" t="str">
            <v>Department of the Treasury</v>
          </cell>
          <cell r="D109" t="str">
            <v>Economic Stabilization Program Account</v>
          </cell>
          <cell r="E109" t="str">
            <v>13(3) Main Street Lending Program</v>
          </cell>
          <cell r="F109" t="str">
            <v>D</v>
          </cell>
          <cell r="G109">
            <v>0</v>
          </cell>
          <cell r="H109">
            <v>0</v>
          </cell>
          <cell r="I109">
            <v>0</v>
          </cell>
          <cell r="J109">
            <v>0</v>
          </cell>
          <cell r="K109">
            <v>0</v>
          </cell>
          <cell r="L109" t="str">
            <v>Supplement Details</v>
          </cell>
          <cell r="N109">
            <v>0</v>
          </cell>
          <cell r="O109" t="str">
            <v>015-05-1889  -D13(3) Main Street Lending Program</v>
          </cell>
        </row>
        <row r="110">
          <cell r="A110" t="str">
            <v>015-05-1889  -D13(3) Municipal Liquidity Facility</v>
          </cell>
          <cell r="B110" t="str">
            <v>015-05-1889  -D</v>
          </cell>
          <cell r="C110" t="str">
            <v>Department of the Treasury</v>
          </cell>
          <cell r="D110" t="str">
            <v>Economic Stabilization Program Account</v>
          </cell>
          <cell r="E110" t="str">
            <v>13(3) Municipal Liquidity Facility</v>
          </cell>
          <cell r="F110" t="str">
            <v>D</v>
          </cell>
          <cell r="G110">
            <v>0</v>
          </cell>
          <cell r="H110">
            <v>0</v>
          </cell>
          <cell r="I110">
            <v>0</v>
          </cell>
          <cell r="J110">
            <v>0</v>
          </cell>
          <cell r="K110">
            <v>0</v>
          </cell>
          <cell r="L110" t="str">
            <v>Supplement Details</v>
          </cell>
          <cell r="N110">
            <v>0</v>
          </cell>
          <cell r="O110" t="str">
            <v>015-05-1889  -D13(3) Municipal Liquidity Facility</v>
          </cell>
        </row>
        <row r="111">
          <cell r="A111" t="str">
            <v>015-05-1889  -D13(3) Term Asset-Backed Securities Loan Facility</v>
          </cell>
          <cell r="B111" t="str">
            <v>015-05-1889  -D</v>
          </cell>
          <cell r="C111" t="str">
            <v>Department of the Treasury</v>
          </cell>
          <cell r="D111" t="str">
            <v>Economic Stabilization Program Account</v>
          </cell>
          <cell r="E111" t="str">
            <v>13(3) Term Asset-Backed Securities Loan Facility</v>
          </cell>
          <cell r="F111" t="str">
            <v>D</v>
          </cell>
          <cell r="G111">
            <v>-37102.542600000001</v>
          </cell>
          <cell r="H111">
            <v>0</v>
          </cell>
          <cell r="I111">
            <v>0</v>
          </cell>
          <cell r="J111">
            <v>-37102.542600000001</v>
          </cell>
          <cell r="K111">
            <v>-897.15129999999999</v>
          </cell>
          <cell r="L111" t="str">
            <v>Supplement Details</v>
          </cell>
          <cell r="N111">
            <v>-37999.693899999998</v>
          </cell>
          <cell r="O111" t="str">
            <v>015-05-1889  -D13(3) Term Asset-Backed Securities Loan Facility</v>
          </cell>
        </row>
        <row r="112">
          <cell r="A112" t="str">
            <v>015-05-1889  -DBusinesses Critical to National Security</v>
          </cell>
          <cell r="B112" t="str">
            <v>015-05-1889  -D</v>
          </cell>
          <cell r="C112" t="str">
            <v>Department of the Treasury</v>
          </cell>
          <cell r="D112" t="str">
            <v>Economic Stabilization Program Account</v>
          </cell>
          <cell r="E112" t="str">
            <v>Businesses Critical to National Security</v>
          </cell>
          <cell r="F112" t="str">
            <v>D</v>
          </cell>
          <cell r="G112">
            <v>3934.5747999999999</v>
          </cell>
          <cell r="H112">
            <v>3934.5747999999999</v>
          </cell>
          <cell r="I112">
            <v>51.916400000000003</v>
          </cell>
          <cell r="J112">
            <v>0</v>
          </cell>
          <cell r="K112">
            <v>0</v>
          </cell>
          <cell r="L112" t="str">
            <v>Approved</v>
          </cell>
          <cell r="N112">
            <v>3986.4911999999999</v>
          </cell>
          <cell r="O112" t="str">
            <v>015-05-1889  -DBusinesses Critical to National Security</v>
          </cell>
        </row>
        <row r="113">
          <cell r="A113" t="str">
            <v>015-05-1889  -DCargo Carriers</v>
          </cell>
          <cell r="B113" t="str">
            <v>015-05-1889  -D</v>
          </cell>
          <cell r="C113" t="str">
            <v>Department of the Treasury</v>
          </cell>
          <cell r="D113" t="str">
            <v>Economic Stabilization Program Account</v>
          </cell>
          <cell r="E113" t="str">
            <v>Cargo Carriers</v>
          </cell>
          <cell r="F113" t="str">
            <v>D</v>
          </cell>
          <cell r="G113">
            <v>139.6131</v>
          </cell>
          <cell r="H113">
            <v>139.6131</v>
          </cell>
          <cell r="I113">
            <v>1.7054</v>
          </cell>
          <cell r="J113">
            <v>0</v>
          </cell>
          <cell r="K113">
            <v>0</v>
          </cell>
          <cell r="L113" t="str">
            <v>Approved</v>
          </cell>
          <cell r="N113">
            <v>141.3185</v>
          </cell>
          <cell r="O113" t="str">
            <v>015-05-1889  -DCargo Carriers</v>
          </cell>
        </row>
        <row r="114">
          <cell r="A114" t="str">
            <v>015-05-1889  -DMRO and Ticketing Agencies</v>
          </cell>
          <cell r="B114" t="str">
            <v>015-05-1889  -D</v>
          </cell>
          <cell r="C114" t="str">
            <v>Department of the Treasury</v>
          </cell>
          <cell r="D114" t="str">
            <v>Economic Stabilization Program Account</v>
          </cell>
          <cell r="E114" t="str">
            <v>MRO and Ticketing Agencies</v>
          </cell>
          <cell r="F114" t="str">
            <v>D</v>
          </cell>
          <cell r="G114">
            <v>108.3248</v>
          </cell>
          <cell r="H114">
            <v>108.3248</v>
          </cell>
          <cell r="I114">
            <v>1.3093999999999999</v>
          </cell>
          <cell r="J114">
            <v>0</v>
          </cell>
          <cell r="K114">
            <v>0</v>
          </cell>
          <cell r="L114" t="str">
            <v>Approved</v>
          </cell>
          <cell r="N114">
            <v>109.63419999999999</v>
          </cell>
          <cell r="O114" t="str">
            <v>015-05-1889  -DMRO and Ticketing Agencies</v>
          </cell>
        </row>
        <row r="115">
          <cell r="A115" t="str">
            <v>015-05-1889  -DPassenger Carriers, Large</v>
          </cell>
          <cell r="B115" t="str">
            <v>015-05-1889  -D</v>
          </cell>
          <cell r="C115" t="str">
            <v>Department of the Treasury</v>
          </cell>
          <cell r="D115" t="str">
            <v>Economic Stabilization Program Account</v>
          </cell>
          <cell r="E115" t="str">
            <v>Passenger Carriers, Large</v>
          </cell>
          <cell r="F115" t="str">
            <v>D</v>
          </cell>
          <cell r="G115">
            <v>0</v>
          </cell>
          <cell r="H115">
            <v>0</v>
          </cell>
          <cell r="I115">
            <v>0</v>
          </cell>
          <cell r="J115">
            <v>0</v>
          </cell>
          <cell r="K115">
            <v>0</v>
          </cell>
          <cell r="L115" t="str">
            <v>Supplement Details</v>
          </cell>
          <cell r="N115">
            <v>0</v>
          </cell>
          <cell r="O115" t="str">
            <v>015-05-1889  -DPassenger Carriers, Large</v>
          </cell>
        </row>
        <row r="116">
          <cell r="A116" t="str">
            <v>015-05-1889  -DPassenger Carriers, Small</v>
          </cell>
          <cell r="B116" t="str">
            <v>015-05-1889  -D</v>
          </cell>
          <cell r="C116" t="str">
            <v>Department of the Treasury</v>
          </cell>
          <cell r="D116" t="str">
            <v>Economic Stabilization Program Account</v>
          </cell>
          <cell r="E116" t="str">
            <v>Passenger Carriers, Small</v>
          </cell>
          <cell r="F116" t="str">
            <v>D</v>
          </cell>
          <cell r="G116">
            <v>633.32029999999997</v>
          </cell>
          <cell r="H116">
            <v>633.32029999999997</v>
          </cell>
          <cell r="I116">
            <v>6.8175999999999997</v>
          </cell>
          <cell r="J116">
            <v>0</v>
          </cell>
          <cell r="K116">
            <v>0</v>
          </cell>
          <cell r="L116" t="str">
            <v>Approved</v>
          </cell>
          <cell r="N116">
            <v>640.13789999999995</v>
          </cell>
          <cell r="O116" t="str">
            <v>015-05-1889  -DPassenger Carriers, Small</v>
          </cell>
        </row>
        <row r="117">
          <cell r="A117" t="str">
            <v>018-40-0241  -DCollege housing and academic facilities loans</v>
          </cell>
          <cell r="B117" t="str">
            <v>018-40-0241  -D</v>
          </cell>
          <cell r="C117" t="str">
            <v>Department of Education</v>
          </cell>
          <cell r="D117" t="str">
            <v>College Housing and Academic Facilities Loans Program Account</v>
          </cell>
          <cell r="E117" t="str">
            <v>College housing and academic facilities loans</v>
          </cell>
          <cell r="F117" t="str">
            <v>D</v>
          </cell>
          <cell r="G117">
            <v>397.00040000000001</v>
          </cell>
          <cell r="H117">
            <v>397.00040000000001</v>
          </cell>
          <cell r="I117">
            <v>2164.7350000000001</v>
          </cell>
          <cell r="J117">
            <v>0</v>
          </cell>
          <cell r="K117">
            <v>0</v>
          </cell>
          <cell r="L117" t="str">
            <v>Approved</v>
          </cell>
          <cell r="N117">
            <v>2561.7354</v>
          </cell>
          <cell r="O117" t="str">
            <v>018-40-0241  -DCollege housing and academic facilities loans</v>
          </cell>
        </row>
        <row r="118">
          <cell r="A118" t="str">
            <v>018-40-0241  -DHistorically Black Colleges and Universities</v>
          </cell>
          <cell r="B118" t="str">
            <v>018-40-0241  -D</v>
          </cell>
          <cell r="C118" t="str">
            <v>Department of Education</v>
          </cell>
          <cell r="D118" t="str">
            <v>College Housing and Academic Facilities Loans Program Account</v>
          </cell>
          <cell r="E118" t="str">
            <v>Historically Black Colleges and Universities</v>
          </cell>
          <cell r="F118" t="str">
            <v>D</v>
          </cell>
          <cell r="G118">
            <v>22990.015100000001</v>
          </cell>
          <cell r="H118">
            <v>54684.869200000001</v>
          </cell>
          <cell r="I118">
            <v>7736.2978999999996</v>
          </cell>
          <cell r="J118">
            <v>-31694.8541</v>
          </cell>
          <cell r="K118">
            <v>-7018.6073999999999</v>
          </cell>
          <cell r="L118" t="str">
            <v>Supplement Details</v>
          </cell>
          <cell r="N118">
            <v>23707.705599999998</v>
          </cell>
          <cell r="O118" t="str">
            <v>018-40-0241  -DHistorically Black Colleges and Universities</v>
          </cell>
        </row>
        <row r="119">
          <cell r="A119" t="str">
            <v>018-45-0206  -DTEACH Grants</v>
          </cell>
          <cell r="B119" t="str">
            <v>018-45-0206  -D</v>
          </cell>
          <cell r="C119" t="str">
            <v>Department of Education</v>
          </cell>
          <cell r="D119" t="str">
            <v>TEACH Grant Program Account</v>
          </cell>
          <cell r="E119" t="str">
            <v>TEACH Grants</v>
          </cell>
          <cell r="F119" t="str">
            <v>D</v>
          </cell>
          <cell r="G119">
            <v>12925.562099999999</v>
          </cell>
          <cell r="H119">
            <v>20204.8439</v>
          </cell>
          <cell r="I119">
            <v>3888.4703</v>
          </cell>
          <cell r="J119">
            <v>-7279.2817999999997</v>
          </cell>
          <cell r="K119">
            <v>-4072.8670999999999</v>
          </cell>
          <cell r="L119" t="str">
            <v>Supplement Details</v>
          </cell>
          <cell r="N119">
            <v>12741.165300000001</v>
          </cell>
          <cell r="O119" t="str">
            <v>018-45-0206  -DTEACH Grants</v>
          </cell>
        </row>
        <row r="120">
          <cell r="A120" t="str">
            <v>018-45-0231  -DDirect Participation Agreement Reestimates</v>
          </cell>
          <cell r="B120" t="str">
            <v>018-45-0231  -D</v>
          </cell>
          <cell r="C120" t="str">
            <v>Department of Education</v>
          </cell>
          <cell r="D120" t="str">
            <v>Federal Family Education Loan Program Account</v>
          </cell>
          <cell r="E120" t="str">
            <v>Direct Participation Agreement Reestimates</v>
          </cell>
          <cell r="F120" t="str">
            <v>D</v>
          </cell>
          <cell r="G120">
            <v>-239500.02290000001</v>
          </cell>
          <cell r="H120">
            <v>12784.1373</v>
          </cell>
          <cell r="I120">
            <v>6048.7287999999999</v>
          </cell>
          <cell r="J120">
            <v>-252284.16020000001</v>
          </cell>
          <cell r="K120">
            <v>-145215.68580000001</v>
          </cell>
          <cell r="L120" t="str">
            <v>Supplement Details</v>
          </cell>
          <cell r="N120">
            <v>-378666.97990000003</v>
          </cell>
          <cell r="O120" t="str">
            <v>018-45-0231  -DDirect Participation Agreement Reestimates</v>
          </cell>
        </row>
        <row r="121">
          <cell r="A121" t="str">
            <v>018-45-0231  -DDirect Standard Put Reestimates</v>
          </cell>
          <cell r="B121" t="str">
            <v>018-45-0231  -D</v>
          </cell>
          <cell r="C121" t="str">
            <v>Department of Education</v>
          </cell>
          <cell r="D121" t="str">
            <v>Federal Family Education Loan Program Account</v>
          </cell>
          <cell r="E121" t="str">
            <v>Direct Standard Put Reestimates</v>
          </cell>
          <cell r="F121" t="str">
            <v>D</v>
          </cell>
          <cell r="G121">
            <v>437368.18119999999</v>
          </cell>
          <cell r="H121">
            <v>437368.18119999999</v>
          </cell>
          <cell r="I121">
            <v>218370.18840000001</v>
          </cell>
          <cell r="J121">
            <v>0</v>
          </cell>
          <cell r="K121">
            <v>0</v>
          </cell>
          <cell r="L121" t="str">
            <v>Supplement Details</v>
          </cell>
          <cell r="N121">
            <v>655738.36959999998</v>
          </cell>
          <cell r="O121" t="str">
            <v>018-45-0231  -DDirect Standard Put Reestimates</v>
          </cell>
        </row>
        <row r="122">
          <cell r="A122" t="str">
            <v>018-45-0231  -GFFEL Guarantees</v>
          </cell>
          <cell r="B122" t="str">
            <v>018-45-0231  -G</v>
          </cell>
          <cell r="C122" t="str">
            <v>Department of Education</v>
          </cell>
          <cell r="D122" t="str">
            <v>Federal Family Education Loan Program Account</v>
          </cell>
          <cell r="E122" t="str">
            <v>FFEL Guarantees</v>
          </cell>
          <cell r="F122" t="str">
            <v>G</v>
          </cell>
          <cell r="G122">
            <v>669251.45290000003</v>
          </cell>
          <cell r="H122">
            <v>899147.76159999997</v>
          </cell>
          <cell r="I122">
            <v>1351190.2890000001</v>
          </cell>
          <cell r="J122">
            <v>-229896.30869999999</v>
          </cell>
          <cell r="K122">
            <v>-271780.16039999999</v>
          </cell>
          <cell r="L122" t="str">
            <v>Approved</v>
          </cell>
          <cell r="N122">
            <v>1748661.5815000003</v>
          </cell>
          <cell r="O122" t="str">
            <v>018-45-0231  -GFFEL Guarantees</v>
          </cell>
        </row>
        <row r="123">
          <cell r="A123" t="str">
            <v>018-45-0243  -DFederal Direct Student Loans</v>
          </cell>
          <cell r="B123" t="str">
            <v>018-45-0243  -D</v>
          </cell>
          <cell r="C123" t="str">
            <v>Department of Education</v>
          </cell>
          <cell r="D123" t="str">
            <v>Federal Direct Student Loan Program Account</v>
          </cell>
          <cell r="E123" t="str">
            <v>Federal Direct Student Loans</v>
          </cell>
          <cell r="F123" t="str">
            <v>D</v>
          </cell>
          <cell r="G123">
            <v>-4920579.2419999996</v>
          </cell>
          <cell r="H123">
            <v>3370582.1919999998</v>
          </cell>
          <cell r="I123">
            <v>4761093.5060000001</v>
          </cell>
          <cell r="J123">
            <v>-8291161.4340000004</v>
          </cell>
          <cell r="K123">
            <v>-1757994.6569999999</v>
          </cell>
          <cell r="L123" t="str">
            <v>Supplement Details</v>
          </cell>
          <cell r="N123">
            <v>-1917480.3930000004</v>
          </cell>
          <cell r="O123" t="str">
            <v>018-45-0243  -DFederal Direct Student Loans</v>
          </cell>
        </row>
        <row r="124">
          <cell r="A124" t="str">
            <v>018-45-0247  -GHEAL Loan Guarantee</v>
          </cell>
          <cell r="B124" t="str">
            <v>018-45-0247  -G</v>
          </cell>
          <cell r="C124" t="str">
            <v>Department of Education</v>
          </cell>
          <cell r="D124" t="str">
            <v>Health Education Assistance Loans Program Account</v>
          </cell>
          <cell r="E124" t="str">
            <v>HEAL Loan Guarantee</v>
          </cell>
          <cell r="F124" t="str">
            <v>G</v>
          </cell>
          <cell r="G124">
            <v>2351.2197999999999</v>
          </cell>
          <cell r="H124">
            <v>2351.2197999999999</v>
          </cell>
          <cell r="I124">
            <v>8484.8237000000008</v>
          </cell>
          <cell r="J124">
            <v>0</v>
          </cell>
          <cell r="K124">
            <v>0</v>
          </cell>
          <cell r="L124" t="str">
            <v>Supplement Details</v>
          </cell>
          <cell r="N124">
            <v>10836.0435</v>
          </cell>
          <cell r="O124" t="str">
            <v>018-45-0247  -GHEAL Loan Guarantee</v>
          </cell>
        </row>
        <row r="125">
          <cell r="A125" t="str">
            <v>019-20-0208  -DSection 1703 FFB Loans</v>
          </cell>
          <cell r="B125" t="str">
            <v>019-20-0208  -D</v>
          </cell>
          <cell r="C125" t="str">
            <v>Department of Energy</v>
          </cell>
          <cell r="D125" t="str">
            <v>Title 17 Innovative Technology Loan Guarantee Program</v>
          </cell>
          <cell r="E125" t="str">
            <v>Section 1703 FFB Loans</v>
          </cell>
          <cell r="F125" t="str">
            <v>D</v>
          </cell>
          <cell r="G125">
            <v>-81557.228600000002</v>
          </cell>
          <cell r="H125">
            <v>0</v>
          </cell>
          <cell r="I125">
            <v>0</v>
          </cell>
          <cell r="J125">
            <v>-81557.228600000002</v>
          </cell>
          <cell r="K125">
            <v>-16619.675999999999</v>
          </cell>
          <cell r="L125" t="str">
            <v>Supplement Details</v>
          </cell>
          <cell r="N125">
            <v>-98176.904600000009</v>
          </cell>
          <cell r="O125" t="str">
            <v>019-20-0208  -DSection 1703 FFB Loans</v>
          </cell>
        </row>
        <row r="126">
          <cell r="A126" t="str">
            <v>019-20-0208  -DSection 1705 FFB Loans</v>
          </cell>
          <cell r="B126" t="str">
            <v>019-20-0208  -D</v>
          </cell>
          <cell r="C126" t="str">
            <v>Department of Energy</v>
          </cell>
          <cell r="D126" t="str">
            <v>Title 17 Innovative Technology Loan Guarantee Program</v>
          </cell>
          <cell r="E126" t="str">
            <v>Section 1705 FFB Loans</v>
          </cell>
          <cell r="F126" t="str">
            <v>D</v>
          </cell>
          <cell r="G126">
            <v>-81512.863400000002</v>
          </cell>
          <cell r="H126">
            <v>0</v>
          </cell>
          <cell r="I126">
            <v>0</v>
          </cell>
          <cell r="J126">
            <v>-81512.863400000002</v>
          </cell>
          <cell r="K126">
            <v>-29325.353299999999</v>
          </cell>
          <cell r="L126" t="str">
            <v>Supplement Details</v>
          </cell>
          <cell r="N126">
            <v>-110838.2167</v>
          </cell>
          <cell r="O126" t="str">
            <v>019-20-0208  -DSection 1705 FFB Loans</v>
          </cell>
        </row>
        <row r="127">
          <cell r="A127" t="str">
            <v>019-20-0208  -GSection 1705 Loan Guarantees</v>
          </cell>
          <cell r="B127" t="str">
            <v>019-20-0208  -G</v>
          </cell>
          <cell r="C127" t="str">
            <v>Department of Energy</v>
          </cell>
          <cell r="D127" t="str">
            <v>Title 17 Innovative Technology Loan Guarantee Program</v>
          </cell>
          <cell r="E127" t="str">
            <v>Section 1705 Loan Guarantees</v>
          </cell>
          <cell r="F127" t="str">
            <v>G</v>
          </cell>
          <cell r="G127">
            <v>-10717.8994</v>
          </cell>
          <cell r="H127">
            <v>0</v>
          </cell>
          <cell r="I127">
            <v>0</v>
          </cell>
          <cell r="J127">
            <v>-10717.8994</v>
          </cell>
          <cell r="K127">
            <v>-4692.2419</v>
          </cell>
          <cell r="L127" t="str">
            <v>Supplement Details</v>
          </cell>
          <cell r="N127">
            <v>-15410.141299999999</v>
          </cell>
          <cell r="O127" t="str">
            <v>019-20-0208  -GSection 1705 Loan Guarantees</v>
          </cell>
        </row>
        <row r="128">
          <cell r="A128" t="str">
            <v>019-20-0322  -DAdvanced Vehicle Manufacturing Loans</v>
          </cell>
          <cell r="B128" t="str">
            <v>019-20-0322  -D</v>
          </cell>
          <cell r="C128" t="str">
            <v>Department of Energy</v>
          </cell>
          <cell r="D128" t="str">
            <v>Advanced Technology Vehicles Manufacturing Loan Program Account</v>
          </cell>
          <cell r="E128" t="str">
            <v>Advanced Vehicle Manufacturing Loans</v>
          </cell>
          <cell r="F128" t="str">
            <v>D</v>
          </cell>
          <cell r="G128">
            <v>-58642.452400000002</v>
          </cell>
          <cell r="H128">
            <v>0</v>
          </cell>
          <cell r="I128">
            <v>0</v>
          </cell>
          <cell r="J128">
            <v>-58642.452400000002</v>
          </cell>
          <cell r="K128">
            <v>-22203.7389</v>
          </cell>
          <cell r="L128" t="str">
            <v>Supplement Details</v>
          </cell>
          <cell r="N128">
            <v>-80846.191300000006</v>
          </cell>
          <cell r="O128" t="str">
            <v>019-20-0322  -DAdvanced Vehicle Manufacturing Loans</v>
          </cell>
        </row>
        <row r="129">
          <cell r="A129" t="str">
            <v>020-00-0254  -DWater Infrastructure Direct Loans</v>
          </cell>
          <cell r="B129" t="str">
            <v>020-00-0254  -D</v>
          </cell>
          <cell r="C129" t="str">
            <v>Environmental Protection Agency</v>
          </cell>
          <cell r="D129" t="str">
            <v>Water Infrastructure Finance and Innovation Program Account</v>
          </cell>
          <cell r="E129" t="str">
            <v>Water Infrastructure Direct Loans</v>
          </cell>
          <cell r="F129" t="str">
            <v>D</v>
          </cell>
          <cell r="G129">
            <v>208342.10509999999</v>
          </cell>
          <cell r="H129">
            <v>260117.20389999999</v>
          </cell>
          <cell r="I129">
            <v>30614.748299999999</v>
          </cell>
          <cell r="J129">
            <v>-51775.0988</v>
          </cell>
          <cell r="K129">
            <v>-309.40089999999998</v>
          </cell>
          <cell r="L129" t="str">
            <v>Supplement Details</v>
          </cell>
          <cell r="N129">
            <v>238647.45249999998</v>
          </cell>
          <cell r="O129" t="str">
            <v>020-00-0254  -DWater Infrastructure Direct Loans</v>
          </cell>
        </row>
        <row r="130">
          <cell r="A130" t="str">
            <v>021-04-0155  -GMinority Business Resource Center Loan Guarantees</v>
          </cell>
          <cell r="B130" t="str">
            <v>021-04-0155  -G</v>
          </cell>
          <cell r="C130" t="str">
            <v>Department of Transportation</v>
          </cell>
          <cell r="D130" t="str">
            <v>Minority Business Resource Center Program</v>
          </cell>
          <cell r="E130" t="str">
            <v>Minority Business Resource Center Loan Guarantees</v>
          </cell>
          <cell r="F130" t="str">
            <v>G</v>
          </cell>
          <cell r="G130">
            <v>0</v>
          </cell>
          <cell r="H130">
            <v>0</v>
          </cell>
          <cell r="I130">
            <v>0</v>
          </cell>
          <cell r="J130">
            <v>0</v>
          </cell>
          <cell r="K130">
            <v>0</v>
          </cell>
          <cell r="L130" t="str">
            <v>Approved</v>
          </cell>
          <cell r="N130">
            <v>0</v>
          </cell>
          <cell r="O130" t="str">
            <v>021-04-0155  -GMinority Business Resource Center Loan Guarantees</v>
          </cell>
        </row>
        <row r="131">
          <cell r="A131" t="str">
            <v>021-04-0542  -DTIFIA TIGER Direct Loans</v>
          </cell>
          <cell r="B131" t="str">
            <v>021-04-0542  -D</v>
          </cell>
          <cell r="C131" t="str">
            <v>Department of Transportation</v>
          </cell>
          <cell r="D131" t="str">
            <v>TIFIA General Fund Program Account</v>
          </cell>
          <cell r="E131" t="str">
            <v>TIFIA TIGER Direct Loans</v>
          </cell>
          <cell r="F131" t="str">
            <v>D</v>
          </cell>
          <cell r="G131">
            <v>-1073.1992</v>
          </cell>
          <cell r="H131">
            <v>0</v>
          </cell>
          <cell r="I131">
            <v>44.233600000000003</v>
          </cell>
          <cell r="J131">
            <v>-1073.1992</v>
          </cell>
          <cell r="K131">
            <v>-706.34569999999997</v>
          </cell>
          <cell r="L131" t="str">
            <v>Supplement Details</v>
          </cell>
          <cell r="N131">
            <v>-1735.3112999999998</v>
          </cell>
          <cell r="O131" t="str">
            <v>021-04-0542  -DTIFIA TIGER Direct Loans</v>
          </cell>
        </row>
        <row r="132">
          <cell r="A132" t="str">
            <v>021-04-0750  -DRailroad Rehabilitation and Improvement Financing Direct Loans</v>
          </cell>
          <cell r="B132" t="str">
            <v>021-04-0750  -D</v>
          </cell>
          <cell r="C132" t="str">
            <v>Department of Transportation</v>
          </cell>
          <cell r="D132" t="str">
            <v>Railroad Rehabilitation and Improvement Program</v>
          </cell>
          <cell r="E132" t="str">
            <v>Railroad Rehabilitation and Improvement Financing Direct Loans</v>
          </cell>
          <cell r="F132" t="str">
            <v>D</v>
          </cell>
          <cell r="G132">
            <v>-11421.6145</v>
          </cell>
          <cell r="H132">
            <v>35550.971599999997</v>
          </cell>
          <cell r="I132">
            <v>9751.4529999999995</v>
          </cell>
          <cell r="J132">
            <v>-46972.5861</v>
          </cell>
          <cell r="K132">
            <v>-10459.9746</v>
          </cell>
          <cell r="L132" t="str">
            <v>Supplement Details</v>
          </cell>
          <cell r="N132">
            <v>-12130.136100000002</v>
          </cell>
          <cell r="O132" t="str">
            <v>021-04-0750  -DRailroad Rehabilitation and Improvement Financing Direct Loans</v>
          </cell>
        </row>
        <row r="133">
          <cell r="A133" t="str">
            <v>021-04-1309  -DTIFIA TIGER Direct Loans (ARRA)</v>
          </cell>
          <cell r="B133" t="str">
            <v>021-04-1309  -D</v>
          </cell>
          <cell r="C133" t="str">
            <v>Department of Transportation</v>
          </cell>
          <cell r="D133" t="str">
            <v>TIFIA ARRA General Fund Program Account</v>
          </cell>
          <cell r="E133" t="str">
            <v>TIFIA TIGER Direct Loans (ARRA)</v>
          </cell>
          <cell r="F133" t="str">
            <v>D</v>
          </cell>
          <cell r="G133">
            <v>-104.6558</v>
          </cell>
          <cell r="H133">
            <v>0</v>
          </cell>
          <cell r="I133">
            <v>0</v>
          </cell>
          <cell r="J133">
            <v>-104.6558</v>
          </cell>
          <cell r="K133">
            <v>-74.621899999999997</v>
          </cell>
          <cell r="L133" t="str">
            <v>Supplement Details</v>
          </cell>
          <cell r="N133">
            <v>-179.27769999999998</v>
          </cell>
          <cell r="O133" t="str">
            <v>021-04-1309  -DTIFIA TIGER Direct Loans (ARRA)</v>
          </cell>
        </row>
        <row r="134">
          <cell r="A134" t="str">
            <v>021-04-8634  -DTIFIA Direct Loans</v>
          </cell>
          <cell r="B134" t="str">
            <v>021-04-8634  -D</v>
          </cell>
          <cell r="C134" t="str">
            <v>Department of Transportation</v>
          </cell>
          <cell r="D134" t="str">
            <v>TIFIA Highway Trust Fund Program Account</v>
          </cell>
          <cell r="E134" t="str">
            <v>TIFIA Direct Loans</v>
          </cell>
          <cell r="F134" t="str">
            <v>D</v>
          </cell>
          <cell r="G134">
            <v>-8927.5529000000006</v>
          </cell>
          <cell r="H134">
            <v>236674.0466</v>
          </cell>
          <cell r="I134">
            <v>26219.027600000001</v>
          </cell>
          <cell r="J134">
            <v>-245601.59950000001</v>
          </cell>
          <cell r="K134">
            <v>-160700.8431</v>
          </cell>
          <cell r="L134" t="str">
            <v>Supplement Details</v>
          </cell>
          <cell r="N134">
            <v>-143409.36839999998</v>
          </cell>
          <cell r="O134" t="str">
            <v>021-04-8634  -DTIFIA Direct Loans</v>
          </cell>
        </row>
        <row r="135">
          <cell r="A135" t="str">
            <v>021-70-1752  -DFederal Ship Financing FFB Loan Guarantees</v>
          </cell>
          <cell r="B135" t="str">
            <v>021-70-1752  -D</v>
          </cell>
          <cell r="C135" t="str">
            <v>Department of Transportation</v>
          </cell>
          <cell r="D135" t="str">
            <v>Maritime Guaranteed Loan (Title XI) Program Account</v>
          </cell>
          <cell r="E135" t="str">
            <v>Federal Ship Financing FFB Loan Guarantees</v>
          </cell>
          <cell r="F135" t="str">
            <v>D</v>
          </cell>
          <cell r="G135">
            <v>-7660.9350999999997</v>
          </cell>
          <cell r="H135">
            <v>0</v>
          </cell>
          <cell r="I135">
            <v>0</v>
          </cell>
          <cell r="J135">
            <v>-7660.9350999999997</v>
          </cell>
          <cell r="K135">
            <v>-421.08269999999999</v>
          </cell>
          <cell r="L135" t="str">
            <v>Supplement Details</v>
          </cell>
          <cell r="N135">
            <v>-8082.0177999999996</v>
          </cell>
          <cell r="O135" t="str">
            <v>021-70-1752  -DFederal Ship Financing FFB Loan Guarantees</v>
          </cell>
        </row>
        <row r="136">
          <cell r="A136" t="str">
            <v>021-70-1752  -GFederal Ship Financing Loan Guarantees</v>
          </cell>
          <cell r="B136" t="str">
            <v>021-70-1752  -G</v>
          </cell>
          <cell r="C136" t="str">
            <v>Department of Transportation</v>
          </cell>
          <cell r="D136" t="str">
            <v>Maritime Guaranteed Loan (Title XI) Program Account</v>
          </cell>
          <cell r="E136" t="str">
            <v>Federal Ship Financing Loan Guarantees</v>
          </cell>
          <cell r="F136" t="str">
            <v>G</v>
          </cell>
          <cell r="G136">
            <v>109048.04979999999</v>
          </cell>
          <cell r="H136">
            <v>111566.0953</v>
          </cell>
          <cell r="I136">
            <v>28531.107599999999</v>
          </cell>
          <cell r="J136">
            <v>-2518.0455000000002</v>
          </cell>
          <cell r="K136">
            <v>-1836.5175999999999</v>
          </cell>
          <cell r="L136" t="str">
            <v>Supplement Details</v>
          </cell>
          <cell r="N136">
            <v>135742.6398</v>
          </cell>
          <cell r="O136" t="str">
            <v>021-70-1752  -GFederal Ship Financing Loan Guarantees</v>
          </cell>
        </row>
        <row r="137">
          <cell r="A137" t="str">
            <v>024-70-0703  -DCommunity Disaster Loan Program</v>
          </cell>
          <cell r="B137" t="str">
            <v>024-70-0703  -D</v>
          </cell>
          <cell r="C137" t="str">
            <v>Department of Homeland Security</v>
          </cell>
          <cell r="D137" t="str">
            <v>Disaster Assistance Direct Loan Program Account</v>
          </cell>
          <cell r="E137" t="str">
            <v>Community Disaster Loan Program</v>
          </cell>
          <cell r="F137" t="str">
            <v>D</v>
          </cell>
          <cell r="G137">
            <v>6733.1840000000002</v>
          </cell>
          <cell r="H137">
            <v>6733.1840000000002</v>
          </cell>
          <cell r="I137">
            <v>424.3997</v>
          </cell>
          <cell r="J137">
            <v>0</v>
          </cell>
          <cell r="K137">
            <v>0</v>
          </cell>
          <cell r="L137" t="str">
            <v>Approved</v>
          </cell>
          <cell r="N137">
            <v>7157.5837000000001</v>
          </cell>
          <cell r="O137" t="str">
            <v>024-70-0703  -DCommunity disaster loan program</v>
          </cell>
        </row>
        <row r="138">
          <cell r="A138" t="str">
            <v>024-70-0703  -DSpecial Community Disaster Loans</v>
          </cell>
          <cell r="B138" t="str">
            <v>024-70-0703  -D</v>
          </cell>
          <cell r="C138" t="str">
            <v>Department of Homeland Security</v>
          </cell>
          <cell r="D138" t="str">
            <v>Disaster Assistance Direct Loan Program Account</v>
          </cell>
          <cell r="E138" t="str">
            <v>Special Community Disaster Loans</v>
          </cell>
          <cell r="F138" t="str">
            <v>D</v>
          </cell>
          <cell r="G138">
            <v>300.24290000000002</v>
          </cell>
          <cell r="H138">
            <v>300.24290000000002</v>
          </cell>
          <cell r="I138">
            <v>51.503700000000002</v>
          </cell>
          <cell r="J138">
            <v>0</v>
          </cell>
          <cell r="K138">
            <v>0</v>
          </cell>
          <cell r="L138" t="str">
            <v>Approved</v>
          </cell>
          <cell r="N138">
            <v>351.7466</v>
          </cell>
          <cell r="O138" t="str">
            <v>024-70-0703  -DSpecial community disaster loans</v>
          </cell>
        </row>
        <row r="139">
          <cell r="A139" t="str">
            <v>025-03-0223  -GIndian Housing Loan Guarantee</v>
          </cell>
          <cell r="B139" t="str">
            <v>025-03-0223  -G</v>
          </cell>
          <cell r="C139" t="str">
            <v>Department of Housing and Urban Development</v>
          </cell>
          <cell r="D139" t="str">
            <v>Indian Housing Loan Guarantee Fund Program Account</v>
          </cell>
          <cell r="E139" t="str">
            <v>Indian Housing Loan Guarantee</v>
          </cell>
          <cell r="F139" t="str">
            <v>G</v>
          </cell>
          <cell r="G139">
            <v>-61182.7955</v>
          </cell>
          <cell r="H139">
            <v>376.93329999999997</v>
          </cell>
          <cell r="I139">
            <v>548.87649999999996</v>
          </cell>
          <cell r="J139">
            <v>-61559.728799999997</v>
          </cell>
          <cell r="K139">
            <v>-6502.5576000000001</v>
          </cell>
          <cell r="L139" t="str">
            <v>Supplement Details</v>
          </cell>
          <cell r="N139">
            <v>-67136.476599999995</v>
          </cell>
          <cell r="O139" t="str">
            <v>025-03-0223  -GIndian Housing Loan Guarantee</v>
          </cell>
        </row>
        <row r="140">
          <cell r="A140" t="str">
            <v>025-03-0233  -GNative Hawaiian Housing Loan Guarantees</v>
          </cell>
          <cell r="B140" t="str">
            <v>025-03-0233  -G</v>
          </cell>
          <cell r="C140" t="str">
            <v>Department of Housing and Urban Development</v>
          </cell>
          <cell r="D140" t="str">
            <v>Native Hawaiian Housing Loan Guarantee Fund Program Account</v>
          </cell>
          <cell r="E140" t="str">
            <v>Native Hawaiian Housing Loan Guarantees</v>
          </cell>
          <cell r="F140" t="str">
            <v>G</v>
          </cell>
          <cell r="G140">
            <v>321.84289999999999</v>
          </cell>
          <cell r="H140">
            <v>695.32370000000003</v>
          </cell>
          <cell r="I140">
            <v>193.46360000000001</v>
          </cell>
          <cell r="J140">
            <v>-373.48079999999999</v>
          </cell>
          <cell r="K140">
            <v>-64.547799999999995</v>
          </cell>
          <cell r="L140" t="str">
            <v>Approved</v>
          </cell>
          <cell r="N140">
            <v>450.75870000000015</v>
          </cell>
          <cell r="O140" t="str">
            <v>025-03-0233  -GNative Hawaiian Housing Loan Guarantees</v>
          </cell>
        </row>
        <row r="141">
          <cell r="A141" t="str">
            <v>025-03-0313  -GTitle VI Indian Federal Guarantees Program</v>
          </cell>
          <cell r="B141" t="str">
            <v>025-03-0313  -G</v>
          </cell>
          <cell r="C141" t="str">
            <v>Department of Housing and Urban Development</v>
          </cell>
          <cell r="D141" t="str">
            <v>Native American Programs</v>
          </cell>
          <cell r="E141" t="str">
            <v>Title VI Indian Federal Guarantees Program</v>
          </cell>
          <cell r="F141" t="str">
            <v>G</v>
          </cell>
          <cell r="G141">
            <v>-1771.7121999999999</v>
          </cell>
          <cell r="H141">
            <v>318.92829999999998</v>
          </cell>
          <cell r="I141">
            <v>153.73949999999999</v>
          </cell>
          <cell r="J141">
            <v>-2090.6405</v>
          </cell>
          <cell r="K141">
            <v>-471.37259999999998</v>
          </cell>
          <cell r="L141" t="str">
            <v>Supplement Details</v>
          </cell>
          <cell r="N141">
            <v>-2089.3453</v>
          </cell>
          <cell r="O141" t="str">
            <v>025-03-0313  -GTitle VI Indian Federal Guarantees Program</v>
          </cell>
        </row>
        <row r="142">
          <cell r="A142" t="str">
            <v>025-06-0198  -GSection 108 Community Development Loan Guarantee</v>
          </cell>
          <cell r="B142" t="str">
            <v>025-06-0198  -G</v>
          </cell>
          <cell r="C142" t="str">
            <v>Department of Housing and Urban Development</v>
          </cell>
          <cell r="D142" t="str">
            <v>Community Development Loan Guarantees Program Account</v>
          </cell>
          <cell r="E142" t="str">
            <v>Section 108 Community Development Loan Guarantee</v>
          </cell>
          <cell r="F142" t="str">
            <v>G</v>
          </cell>
          <cell r="G142">
            <v>232.7175</v>
          </cell>
          <cell r="H142">
            <v>248.9016</v>
          </cell>
          <cell r="I142">
            <v>86.304599999999994</v>
          </cell>
          <cell r="J142">
            <v>-16.184100000000001</v>
          </cell>
          <cell r="K142">
            <v>-29.167400000000001</v>
          </cell>
          <cell r="L142" t="str">
            <v>Approved</v>
          </cell>
          <cell r="N142">
            <v>289.85469999999998</v>
          </cell>
          <cell r="O142" t="str">
            <v>025-06-0198  -GSection 108 Community Development Loan Guarantee</v>
          </cell>
        </row>
        <row r="143">
          <cell r="A143" t="str">
            <v>025-06-0198  -GSection 108 Community Development Loan Guarantee (Fee)</v>
          </cell>
          <cell r="B143" t="str">
            <v>025-06-0198  -G</v>
          </cell>
          <cell r="C143" t="str">
            <v>Department of Housing and Urban Development</v>
          </cell>
          <cell r="D143" t="str">
            <v>Community Development Loan Guarantees Program Account</v>
          </cell>
          <cell r="E143" t="str">
            <v>Section 108 Community Development Loan Guarantee (Fee)</v>
          </cell>
          <cell r="F143" t="str">
            <v>G</v>
          </cell>
          <cell r="G143">
            <v>-356.37209999999999</v>
          </cell>
          <cell r="H143">
            <v>445.255</v>
          </cell>
          <cell r="I143">
            <v>105.8818</v>
          </cell>
          <cell r="J143">
            <v>-801.62710000000004</v>
          </cell>
          <cell r="K143">
            <v>-74.269099999999995</v>
          </cell>
          <cell r="L143" t="str">
            <v>Approved</v>
          </cell>
          <cell r="N143">
            <v>-324.75940000000003</v>
          </cell>
          <cell r="O143" t="str">
            <v>025-06-0198  -GSection 108 Community Development Loan Guarantee (Fee)</v>
          </cell>
        </row>
        <row r="144">
          <cell r="A144" t="str">
            <v>025-09-0183  -GMMI Fund</v>
          </cell>
          <cell r="B144" t="str">
            <v>025-09-0183  -G</v>
          </cell>
          <cell r="C144" t="str">
            <v>Department of Housing and Urban Development</v>
          </cell>
          <cell r="D144" t="str">
            <v>FHA-Mutual Mortgage Insurance Program Account</v>
          </cell>
          <cell r="E144" t="str">
            <v>MMI Fund</v>
          </cell>
          <cell r="F144" t="str">
            <v>G</v>
          </cell>
          <cell r="G144">
            <v>-159335.78940000001</v>
          </cell>
          <cell r="H144">
            <v>903174.29520000005</v>
          </cell>
          <cell r="I144">
            <v>48673.780899999998</v>
          </cell>
          <cell r="J144">
            <v>-1062510.085</v>
          </cell>
          <cell r="K144">
            <v>-276376.5428</v>
          </cell>
          <cell r="L144" t="str">
            <v>Approved</v>
          </cell>
          <cell r="N144">
            <v>-387038.55169999989</v>
          </cell>
          <cell r="O144" t="str">
            <v>025-09-0183  -GMMI Fund</v>
          </cell>
        </row>
        <row r="145">
          <cell r="A145" t="str">
            <v>025-09-0183  -GMMI HECM</v>
          </cell>
          <cell r="B145" t="str">
            <v>025-09-0183  -G</v>
          </cell>
          <cell r="C145" t="str">
            <v>Department of Housing and Urban Development</v>
          </cell>
          <cell r="D145" t="str">
            <v>FHA-Mutual Mortgage Insurance Program Account</v>
          </cell>
          <cell r="E145" t="str">
            <v>MMI HECM</v>
          </cell>
          <cell r="F145" t="str">
            <v>G</v>
          </cell>
          <cell r="G145">
            <v>-2538011.0359999998</v>
          </cell>
          <cell r="H145">
            <v>736597.93099999998</v>
          </cell>
          <cell r="I145">
            <v>126868.89380000001</v>
          </cell>
          <cell r="J145">
            <v>-3274608.9670000002</v>
          </cell>
          <cell r="K145">
            <v>-1216556.378</v>
          </cell>
          <cell r="L145" t="str">
            <v>Approved</v>
          </cell>
          <cell r="N145">
            <v>-3627698.5202000001</v>
          </cell>
          <cell r="O145" t="str">
            <v>025-09-0183  -GMMI HECM</v>
          </cell>
        </row>
        <row r="146">
          <cell r="A146" t="str">
            <v>025-09-0200  -DFFB Risk Sharing</v>
          </cell>
          <cell r="B146" t="str">
            <v>025-09-0200  -D</v>
          </cell>
          <cell r="C146" t="str">
            <v>Department of Housing and Urban Development</v>
          </cell>
          <cell r="D146" t="str">
            <v>FHA-General and Special Risk Program Account</v>
          </cell>
          <cell r="E146" t="str">
            <v>FFB Risk Sharing</v>
          </cell>
          <cell r="F146" t="str">
            <v>D</v>
          </cell>
          <cell r="G146">
            <v>132469.5772</v>
          </cell>
          <cell r="H146">
            <v>192862.0055</v>
          </cell>
          <cell r="I146">
            <v>34979.296199999997</v>
          </cell>
          <cell r="J146">
            <v>-60392.4283</v>
          </cell>
          <cell r="K146">
            <v>-5983.8143</v>
          </cell>
          <cell r="L146" t="str">
            <v>Approved</v>
          </cell>
          <cell r="N146">
            <v>161465.05910000001</v>
          </cell>
          <cell r="O146" t="str">
            <v>025-09-0200  -DFFB Risk Sharing</v>
          </cell>
        </row>
        <row r="147">
          <cell r="A147" t="str">
            <v>025-09-0200  -GApartment New Construction / Substantial Rehab</v>
          </cell>
          <cell r="B147" t="str">
            <v>025-09-0200  -G</v>
          </cell>
          <cell r="C147" t="str">
            <v>Department of Housing and Urban Development</v>
          </cell>
          <cell r="D147" t="str">
            <v>FHA-General and Special Risk Program Account</v>
          </cell>
          <cell r="E147" t="str">
            <v>Apartment New Construction / Substantial Rehab</v>
          </cell>
          <cell r="F147" t="str">
            <v>G</v>
          </cell>
          <cell r="G147">
            <v>-148557.4203</v>
          </cell>
          <cell r="H147">
            <v>0</v>
          </cell>
          <cell r="I147">
            <v>0</v>
          </cell>
          <cell r="J147">
            <v>-148557.4203</v>
          </cell>
          <cell r="K147">
            <v>-17175.101200000001</v>
          </cell>
          <cell r="L147" t="str">
            <v>Approved</v>
          </cell>
          <cell r="N147">
            <v>-165732.5215</v>
          </cell>
          <cell r="O147" t="str">
            <v>025-09-0200  -GApartment New Construction / Substantial Rehab</v>
          </cell>
        </row>
        <row r="148">
          <cell r="A148" t="str">
            <v>025-09-0200  -GApartment Refinances</v>
          </cell>
          <cell r="B148" t="str">
            <v>025-09-0200  -G</v>
          </cell>
          <cell r="C148" t="str">
            <v>Department of Housing and Urban Development</v>
          </cell>
          <cell r="D148" t="str">
            <v>FHA-General and Special Risk Program Account</v>
          </cell>
          <cell r="E148" t="str">
            <v>Apartment Refinances</v>
          </cell>
          <cell r="F148" t="str">
            <v>G</v>
          </cell>
          <cell r="G148">
            <v>-71998.064599999998</v>
          </cell>
          <cell r="H148">
            <v>101013.39320000001</v>
          </cell>
          <cell r="I148">
            <v>0</v>
          </cell>
          <cell r="J148">
            <v>-173011.4578</v>
          </cell>
          <cell r="K148">
            <v>-24836.616399999999</v>
          </cell>
          <cell r="L148" t="str">
            <v>Approved</v>
          </cell>
          <cell r="N148">
            <v>-96834.680999999997</v>
          </cell>
          <cell r="O148" t="str">
            <v>025-09-0200  -GApartment Refinances</v>
          </cell>
        </row>
        <row r="149">
          <cell r="A149" t="str">
            <v>025-09-0200  -GGI/SRI Reestimates</v>
          </cell>
          <cell r="B149" t="str">
            <v>025-09-0200  -G</v>
          </cell>
          <cell r="C149" t="str">
            <v>Department of Housing and Urban Development</v>
          </cell>
          <cell r="D149" t="str">
            <v>FHA-General and Special Risk Program Account</v>
          </cell>
          <cell r="E149" t="str">
            <v>GI/SRI Reestimates</v>
          </cell>
          <cell r="F149" t="str">
            <v>G</v>
          </cell>
          <cell r="G149">
            <v>-378294.38699999999</v>
          </cell>
          <cell r="H149">
            <v>106928.026</v>
          </cell>
          <cell r="I149">
            <v>49450.067000000003</v>
          </cell>
          <cell r="J149">
            <v>-485222.413</v>
          </cell>
          <cell r="K149">
            <v>-544310.88500000001</v>
          </cell>
          <cell r="L149" t="str">
            <v>Supplement Details</v>
          </cell>
          <cell r="N149">
            <v>-873155.20500000007</v>
          </cell>
          <cell r="O149" t="str">
            <v>025-09-0200  -GGI/SRI Reestimates</v>
          </cell>
        </row>
        <row r="150">
          <cell r="A150" t="str">
            <v>025-09-0200  -GHospitals</v>
          </cell>
          <cell r="B150" t="str">
            <v>025-09-0200  -G</v>
          </cell>
          <cell r="C150" t="str">
            <v>Department of Housing and Urban Development</v>
          </cell>
          <cell r="D150" t="str">
            <v>FHA-General and Special Risk Program Account</v>
          </cell>
          <cell r="E150" t="str">
            <v>Hospitals</v>
          </cell>
          <cell r="F150" t="str">
            <v>G</v>
          </cell>
          <cell r="G150">
            <v>68391.7791</v>
          </cell>
          <cell r="H150">
            <v>73847.132500000007</v>
          </cell>
          <cell r="I150">
            <v>1928.9266</v>
          </cell>
          <cell r="J150">
            <v>-5455.3534</v>
          </cell>
          <cell r="K150">
            <v>-4044.6893</v>
          </cell>
          <cell r="L150" t="str">
            <v>Approved</v>
          </cell>
          <cell r="N150">
            <v>66276.016400000022</v>
          </cell>
          <cell r="O150" t="str">
            <v>025-09-0200  -GHospitals</v>
          </cell>
        </row>
        <row r="151">
          <cell r="A151" t="str">
            <v>025-09-0200  -GHousing Finance Agency Risk Sharing</v>
          </cell>
          <cell r="B151" t="str">
            <v>025-09-0200  -G</v>
          </cell>
          <cell r="C151" t="str">
            <v>Department of Housing and Urban Development</v>
          </cell>
          <cell r="D151" t="str">
            <v>FHA-General and Special Risk Program Account</v>
          </cell>
          <cell r="E151" t="str">
            <v>Housing Finance Agency Risk Sharing</v>
          </cell>
          <cell r="F151" t="str">
            <v>G</v>
          </cell>
          <cell r="G151">
            <v>1846.0759</v>
          </cell>
          <cell r="H151">
            <v>2182.3928000000001</v>
          </cell>
          <cell r="I151">
            <v>275.19110000000001</v>
          </cell>
          <cell r="J151">
            <v>-336.31689999999998</v>
          </cell>
          <cell r="K151">
            <v>-10.6509</v>
          </cell>
          <cell r="L151" t="str">
            <v>Approved</v>
          </cell>
          <cell r="N151">
            <v>2110.6161000000002</v>
          </cell>
          <cell r="O151" t="str">
            <v>025-09-0200  -GHousing Finance Agency Risk Sharing</v>
          </cell>
        </row>
        <row r="152">
          <cell r="A152" t="str">
            <v>025-09-0200  -GOther Rental</v>
          </cell>
          <cell r="B152" t="str">
            <v>025-09-0200  -G</v>
          </cell>
          <cell r="C152" t="str">
            <v>Department of Housing and Urban Development</v>
          </cell>
          <cell r="D152" t="str">
            <v>FHA-General and Special Risk Program Account</v>
          </cell>
          <cell r="E152" t="str">
            <v>Other Rental</v>
          </cell>
          <cell r="F152" t="str">
            <v>G</v>
          </cell>
          <cell r="G152">
            <v>-8840.7747999999992</v>
          </cell>
          <cell r="H152">
            <v>4075.0448999999999</v>
          </cell>
          <cell r="I152">
            <v>0</v>
          </cell>
          <cell r="J152">
            <v>-12915.8197</v>
          </cell>
          <cell r="K152">
            <v>-3061.8047000000001</v>
          </cell>
          <cell r="L152" t="str">
            <v>Approved</v>
          </cell>
          <cell r="N152">
            <v>-11902.5795</v>
          </cell>
          <cell r="O152" t="str">
            <v>025-09-0200  -GOther Rental</v>
          </cell>
        </row>
        <row r="153">
          <cell r="A153" t="str">
            <v>025-09-0200  -GResidential Care Facilities</v>
          </cell>
          <cell r="B153" t="str">
            <v>025-09-0200  -G</v>
          </cell>
          <cell r="C153" t="str">
            <v>Department of Housing and Urban Development</v>
          </cell>
          <cell r="D153" t="str">
            <v>FHA-General and Special Risk Program Account</v>
          </cell>
          <cell r="E153" t="str">
            <v>Residential Care Facilities</v>
          </cell>
          <cell r="F153" t="str">
            <v>G</v>
          </cell>
          <cell r="G153">
            <v>1897.9137000000001</v>
          </cell>
          <cell r="H153">
            <v>4549.9116999999997</v>
          </cell>
          <cell r="I153">
            <v>0</v>
          </cell>
          <cell r="J153">
            <v>-2651.998</v>
          </cell>
          <cell r="K153">
            <v>-1462.7108000000001</v>
          </cell>
          <cell r="L153" t="str">
            <v>Approved</v>
          </cell>
          <cell r="N153">
            <v>435.20289999999954</v>
          </cell>
          <cell r="O153" t="str">
            <v>025-09-0200  -GResidential Care Facilities</v>
          </cell>
        </row>
        <row r="154">
          <cell r="A154" t="str">
            <v>025-09-0200  -GResidential Care Facility Refinances</v>
          </cell>
          <cell r="B154" t="str">
            <v>025-09-0200  -G</v>
          </cell>
          <cell r="C154" t="str">
            <v>Department of Housing and Urban Development</v>
          </cell>
          <cell r="D154" t="str">
            <v>FHA-General and Special Risk Program Account</v>
          </cell>
          <cell r="E154" t="str">
            <v>Residential Care Facility Refinances</v>
          </cell>
          <cell r="F154" t="str">
            <v>G</v>
          </cell>
          <cell r="G154">
            <v>-713.31240000000003</v>
          </cell>
          <cell r="H154">
            <v>67758.336800000005</v>
          </cell>
          <cell r="I154">
            <v>0</v>
          </cell>
          <cell r="J154">
            <v>-68471.6492</v>
          </cell>
          <cell r="K154">
            <v>-17810.106</v>
          </cell>
          <cell r="L154" t="str">
            <v>Approved</v>
          </cell>
          <cell r="N154">
            <v>-18523.418399999995</v>
          </cell>
          <cell r="O154" t="str">
            <v>025-09-0200  -GResidential Care Facility Refinances</v>
          </cell>
        </row>
        <row r="155">
          <cell r="A155" t="str">
            <v>025-09-0200  -GTax Credits</v>
          </cell>
          <cell r="B155" t="str">
            <v>025-09-0200  -G</v>
          </cell>
          <cell r="C155" t="str">
            <v>Department of Housing and Urban Development</v>
          </cell>
          <cell r="D155" t="str">
            <v>FHA-General and Special Risk Program Account</v>
          </cell>
          <cell r="E155" t="str">
            <v>Tax Credits</v>
          </cell>
          <cell r="F155" t="str">
            <v>G</v>
          </cell>
          <cell r="G155">
            <v>26942.9984</v>
          </cell>
          <cell r="H155">
            <v>53723.962800000001</v>
          </cell>
          <cell r="I155">
            <v>0</v>
          </cell>
          <cell r="J155">
            <v>-26780.964400000001</v>
          </cell>
          <cell r="K155">
            <v>-14779.3922</v>
          </cell>
          <cell r="L155" t="str">
            <v>Approved</v>
          </cell>
          <cell r="N155">
            <v>12163.6062</v>
          </cell>
          <cell r="O155" t="str">
            <v>025-09-0200  -GTax Credits</v>
          </cell>
        </row>
        <row r="156">
          <cell r="A156" t="str">
            <v>025-09-0200  -GTitle 1 Manufactured Housing</v>
          </cell>
          <cell r="B156" t="str">
            <v>025-09-0200  -G</v>
          </cell>
          <cell r="C156" t="str">
            <v>Department of Housing and Urban Development</v>
          </cell>
          <cell r="D156" t="str">
            <v>FHA-General and Special Risk Program Account</v>
          </cell>
          <cell r="E156" t="str">
            <v>Title 1 Manufactured Housing</v>
          </cell>
          <cell r="F156" t="str">
            <v>G</v>
          </cell>
          <cell r="G156">
            <v>-297.911</v>
          </cell>
          <cell r="H156">
            <v>15.3874</v>
          </cell>
          <cell r="I156">
            <v>1.4689000000000001</v>
          </cell>
          <cell r="J156">
            <v>-313.29840000000002</v>
          </cell>
          <cell r="K156">
            <v>-82.170400000000001</v>
          </cell>
          <cell r="L156" t="str">
            <v>Approved</v>
          </cell>
          <cell r="N156">
            <v>-378.61250000000007</v>
          </cell>
          <cell r="O156" t="str">
            <v>025-09-0200  -GTitle 1 Manufactured Housing</v>
          </cell>
        </row>
        <row r="157">
          <cell r="A157" t="str">
            <v>025-09-0200  -GTitle 1 Property Improvement</v>
          </cell>
          <cell r="B157" t="str">
            <v>025-09-0200  -G</v>
          </cell>
          <cell r="C157" t="str">
            <v>Department of Housing and Urban Development</v>
          </cell>
          <cell r="D157" t="str">
            <v>FHA-General and Special Risk Program Account</v>
          </cell>
          <cell r="E157" t="str">
            <v>Title 1 Property Improvement</v>
          </cell>
          <cell r="F157" t="str">
            <v>G</v>
          </cell>
          <cell r="G157">
            <v>-1703.2871</v>
          </cell>
          <cell r="H157">
            <v>0</v>
          </cell>
          <cell r="I157">
            <v>0</v>
          </cell>
          <cell r="J157">
            <v>-1703.2871</v>
          </cell>
          <cell r="K157">
            <v>-1227.5858000000001</v>
          </cell>
          <cell r="L157" t="str">
            <v>Approved</v>
          </cell>
          <cell r="N157">
            <v>-2930.8729000000003</v>
          </cell>
          <cell r="O157" t="str">
            <v>025-09-0200  -GTitle 1 Property Improvement</v>
          </cell>
        </row>
        <row r="158">
          <cell r="A158" t="str">
            <v>025-09-0306  -DEnergy Retrofit Loans</v>
          </cell>
          <cell r="B158" t="str">
            <v>025-09-0306  -D</v>
          </cell>
          <cell r="C158" t="str">
            <v>Department of Housing and Urban Development</v>
          </cell>
          <cell r="D158" t="str">
            <v>Green Retrofit Program for Multifamily Housing, Recovery Act</v>
          </cell>
          <cell r="E158" t="str">
            <v>Energy Retrofit Loans</v>
          </cell>
          <cell r="F158" t="str">
            <v>D</v>
          </cell>
          <cell r="G158">
            <v>-4806.4696999999996</v>
          </cell>
          <cell r="H158">
            <v>0</v>
          </cell>
          <cell r="I158">
            <v>0</v>
          </cell>
          <cell r="J158">
            <v>-4806.4696999999996</v>
          </cell>
          <cell r="K158">
            <v>-4094.2791000000002</v>
          </cell>
          <cell r="L158" t="str">
            <v>Approved</v>
          </cell>
          <cell r="N158">
            <v>-8900.7487999999994</v>
          </cell>
          <cell r="O158" t="str">
            <v>025-09-0306  -DEnergy Retrofit Loans</v>
          </cell>
        </row>
        <row r="159">
          <cell r="A159" t="str">
            <v>025-09-0343  -GHOPE for Homeowners Loan Guarantees</v>
          </cell>
          <cell r="B159" t="str">
            <v>025-09-0343  -G</v>
          </cell>
          <cell r="C159" t="str">
            <v>Department of Housing and Urban Development</v>
          </cell>
          <cell r="D159" t="str">
            <v>Home Ownership Preservation Equity Fund Program Account</v>
          </cell>
          <cell r="E159" t="str">
            <v>HOPE for Homeowners Loan Guarantees</v>
          </cell>
          <cell r="F159" t="str">
            <v>G</v>
          </cell>
          <cell r="G159">
            <v>-2346.3420000000001</v>
          </cell>
          <cell r="H159">
            <v>0</v>
          </cell>
          <cell r="I159">
            <v>0</v>
          </cell>
          <cell r="J159">
            <v>-2346.3420000000001</v>
          </cell>
          <cell r="K159">
            <v>-880.85659999999996</v>
          </cell>
          <cell r="L159" t="str">
            <v>Approved</v>
          </cell>
          <cell r="N159">
            <v>-3227.1986000000002</v>
          </cell>
          <cell r="O159" t="str">
            <v>025-09-0343  -GHOPE for Homeowners Loan Guarantees</v>
          </cell>
        </row>
        <row r="160">
          <cell r="A160" t="str">
            <v>025-09-0407  -DEmergency Homeowners' Relief</v>
          </cell>
          <cell r="B160" t="str">
            <v>025-09-0407  -D</v>
          </cell>
          <cell r="C160" t="str">
            <v>Department of Housing and Urban Development</v>
          </cell>
          <cell r="D160" t="str">
            <v>Emergency Homeowners' Relief Fund</v>
          </cell>
          <cell r="E160" t="str">
            <v>Emergency Homeowners' Relief</v>
          </cell>
          <cell r="F160" t="str">
            <v>D</v>
          </cell>
          <cell r="G160">
            <v>-2084.7649000000001</v>
          </cell>
          <cell r="H160">
            <v>0</v>
          </cell>
          <cell r="I160">
            <v>0</v>
          </cell>
          <cell r="J160">
            <v>-2084.7649000000001</v>
          </cell>
          <cell r="K160">
            <v>-458.37920000000003</v>
          </cell>
          <cell r="L160" t="str">
            <v>Approved</v>
          </cell>
          <cell r="N160">
            <v>-2543.1441</v>
          </cell>
          <cell r="O160" t="str">
            <v>025-09-0407  -DEmergency Homeowners' Relief</v>
          </cell>
        </row>
        <row r="161">
          <cell r="A161" t="str">
            <v>025-12-0186  -GGuarantees of Mortgage-Backed Securities</v>
          </cell>
          <cell r="B161" t="str">
            <v>025-12-0186  -G</v>
          </cell>
          <cell r="C161" t="str">
            <v>Department of Housing and Urban Development</v>
          </cell>
          <cell r="D161" t="str">
            <v>Guarantees of Mortgage-backed Securities Loan Guarantee Program</v>
          </cell>
          <cell r="E161" t="str">
            <v>Guarantees of Mortgage-Backed Securities</v>
          </cell>
          <cell r="F161" t="str">
            <v>G</v>
          </cell>
          <cell r="G161">
            <v>-769001.61080000002</v>
          </cell>
          <cell r="H161">
            <v>0</v>
          </cell>
          <cell r="I161">
            <v>0</v>
          </cell>
          <cell r="J161">
            <v>-769001.61080000002</v>
          </cell>
          <cell r="K161">
            <v>-18474.9876</v>
          </cell>
          <cell r="L161" t="str">
            <v>Approved</v>
          </cell>
          <cell r="N161">
            <v>-787476.59840000002</v>
          </cell>
          <cell r="O161" t="str">
            <v>025-12-0186  -GGuarantees of Mortgage-Backed Securities</v>
          </cell>
        </row>
        <row r="162">
          <cell r="A162" t="str">
            <v>028-00-1152  -DCOVID Economic Injury Disaster Loans</v>
          </cell>
          <cell r="B162" t="str">
            <v>028-00-1152  -D</v>
          </cell>
          <cell r="C162" t="str">
            <v>Small Business Administration</v>
          </cell>
          <cell r="D162" t="str">
            <v>Disaster Loans Program Account</v>
          </cell>
          <cell r="E162" t="str">
            <v>COVID Economic Injury Disaster Loans</v>
          </cell>
          <cell r="F162" t="str">
            <v>D</v>
          </cell>
          <cell r="G162">
            <v>27277251.300000001</v>
          </cell>
          <cell r="H162">
            <v>27277251.300000001</v>
          </cell>
          <cell r="I162">
            <v>755591.5686</v>
          </cell>
          <cell r="J162">
            <v>0</v>
          </cell>
          <cell r="K162">
            <v>-428107.01280000003</v>
          </cell>
          <cell r="L162" t="str">
            <v>Supplement Details</v>
          </cell>
          <cell r="N162">
            <v>27604735.855799999</v>
          </cell>
          <cell r="O162" t="str">
            <v>028-00-1152  -DCOVID Economic Injury Disaster Loans</v>
          </cell>
        </row>
        <row r="163">
          <cell r="A163" t="str">
            <v>028-00-1152  -DDisaster Assistance Loans</v>
          </cell>
          <cell r="B163" t="str">
            <v>028-00-1152  -D</v>
          </cell>
          <cell r="C163" t="str">
            <v>Small Business Administration</v>
          </cell>
          <cell r="D163" t="str">
            <v>Disaster Loans Program Account</v>
          </cell>
          <cell r="E163" t="str">
            <v>Disaster Assistance Loans</v>
          </cell>
          <cell r="F163" t="str">
            <v>D</v>
          </cell>
          <cell r="G163">
            <v>439731.98090000002</v>
          </cell>
          <cell r="H163">
            <v>486902.42090000003</v>
          </cell>
          <cell r="I163">
            <v>34161.2448</v>
          </cell>
          <cell r="J163">
            <v>-47170.44</v>
          </cell>
          <cell r="K163">
            <v>-6551.9894999999997</v>
          </cell>
          <cell r="L163" t="str">
            <v>Supplement Details</v>
          </cell>
          <cell r="N163">
            <v>467341.23619999998</v>
          </cell>
          <cell r="O163" t="str">
            <v>028-00-1152  -DDisaster Assistance Loans</v>
          </cell>
        </row>
        <row r="164">
          <cell r="A164" t="str">
            <v>028-00-1152  -DEconomic Injury Disaster Loans--Terrorist Attack</v>
          </cell>
          <cell r="B164" t="str">
            <v>028-00-1152  -D</v>
          </cell>
          <cell r="C164" t="str">
            <v>Small Business Administration</v>
          </cell>
          <cell r="D164" t="str">
            <v>Disaster Loans Program Account</v>
          </cell>
          <cell r="E164" t="str">
            <v>Economic Injury Disaster Loans--Terrorist Attack</v>
          </cell>
          <cell r="F164" t="str">
            <v>D</v>
          </cell>
          <cell r="G164">
            <v>118.0639</v>
          </cell>
          <cell r="H164">
            <v>194.52780000000001</v>
          </cell>
          <cell r="I164">
            <v>241.52369999999999</v>
          </cell>
          <cell r="J164">
            <v>-76.463899999999995</v>
          </cell>
          <cell r="K164">
            <v>-121.8147</v>
          </cell>
          <cell r="L164" t="str">
            <v>Supplement Details</v>
          </cell>
          <cell r="N164">
            <v>237.77290000000005</v>
          </cell>
          <cell r="O164" t="str">
            <v>028-00-1152  -DEconomic Injury Disaster Loans--Terrorist Attack</v>
          </cell>
        </row>
        <row r="165">
          <cell r="A165" t="str">
            <v>028-00-1154  -D7(m) Direct Microloans</v>
          </cell>
          <cell r="B165" t="str">
            <v>028-00-1154  -D</v>
          </cell>
          <cell r="C165" t="str">
            <v>Small Business Administration</v>
          </cell>
          <cell r="D165" t="str">
            <v>Business Loans Program Account</v>
          </cell>
          <cell r="E165" t="str">
            <v>7(m) Direct Microloans</v>
          </cell>
          <cell r="F165" t="str">
            <v>D</v>
          </cell>
          <cell r="G165">
            <v>-8172.0204999999996</v>
          </cell>
          <cell r="H165">
            <v>151.31059999999999</v>
          </cell>
          <cell r="I165">
            <v>1480.5853</v>
          </cell>
          <cell r="J165">
            <v>-8323.3310999999994</v>
          </cell>
          <cell r="K165">
            <v>-380.92779999999999</v>
          </cell>
          <cell r="L165" t="str">
            <v>Supplement Details</v>
          </cell>
          <cell r="N165">
            <v>-7072.3630000000003</v>
          </cell>
          <cell r="O165" t="str">
            <v>028-00-1154  -D7(m) Direct Microloans</v>
          </cell>
        </row>
        <row r="166">
          <cell r="A166" t="str">
            <v>028-00-1154  -D7(m) Direct Microloans--ARRA</v>
          </cell>
          <cell r="B166" t="str">
            <v>028-00-1154  -D</v>
          </cell>
          <cell r="C166" t="str">
            <v>Small Business Administration</v>
          </cell>
          <cell r="D166" t="str">
            <v>Business Loans Program Account</v>
          </cell>
          <cell r="E166" t="str">
            <v>7(m) Direct Microloans--ARRA</v>
          </cell>
          <cell r="F166" t="str">
            <v>D</v>
          </cell>
          <cell r="G166">
            <v>2.7311000000000001</v>
          </cell>
          <cell r="H166">
            <v>3.2408000000000001</v>
          </cell>
          <cell r="I166">
            <v>1.1285000000000001</v>
          </cell>
          <cell r="J166">
            <v>-0.50970000000000004</v>
          </cell>
          <cell r="K166">
            <v>-0.15090000000000001</v>
          </cell>
          <cell r="L166" t="str">
            <v>Supplement Details</v>
          </cell>
          <cell r="N166">
            <v>3.7086999999999999</v>
          </cell>
          <cell r="O166" t="str">
            <v>028-00-1154  -D7(m) Direct Microloans--ARRA</v>
          </cell>
        </row>
        <row r="167">
          <cell r="A167" t="str">
            <v>028-00-1154  -DEconomic Opportunity Loans</v>
          </cell>
          <cell r="B167" t="str">
            <v>028-00-1154  -D</v>
          </cell>
          <cell r="C167" t="str">
            <v>Small Business Administration</v>
          </cell>
          <cell r="D167" t="str">
            <v>Business Loans Program Account</v>
          </cell>
          <cell r="E167" t="str">
            <v>Economic Opportunity Loans</v>
          </cell>
          <cell r="F167" t="str">
            <v>D</v>
          </cell>
          <cell r="G167">
            <v>-0.61509999999999998</v>
          </cell>
          <cell r="H167">
            <v>0</v>
          </cell>
          <cell r="I167">
            <v>0</v>
          </cell>
          <cell r="J167">
            <v>-0.61509999999999998</v>
          </cell>
          <cell r="K167">
            <v>-4.0133000000000001</v>
          </cell>
          <cell r="L167" t="str">
            <v>Supplement Details</v>
          </cell>
          <cell r="N167">
            <v>-4.6284000000000001</v>
          </cell>
          <cell r="O167" t="str">
            <v>028-00-1154  -DEconomic Opportunity Loans</v>
          </cell>
        </row>
        <row r="168">
          <cell r="A168" t="str">
            <v>028-00-1154  -DHandicapped Assistance Loans</v>
          </cell>
          <cell r="B168" t="str">
            <v>028-00-1154  -D</v>
          </cell>
          <cell r="C168" t="str">
            <v>Small Business Administration</v>
          </cell>
          <cell r="D168" t="str">
            <v>Business Loans Program Account</v>
          </cell>
          <cell r="E168" t="str">
            <v>Handicapped Assistance Loans</v>
          </cell>
          <cell r="F168" t="str">
            <v>D</v>
          </cell>
          <cell r="G168">
            <v>-0.22409999999999999</v>
          </cell>
          <cell r="H168">
            <v>6.7999999999999996E-3</v>
          </cell>
          <cell r="I168">
            <v>4.0399999999999998E-2</v>
          </cell>
          <cell r="J168">
            <v>-0.23089999999999999</v>
          </cell>
          <cell r="K168">
            <v>-1.385</v>
          </cell>
          <cell r="L168" t="str">
            <v>Supplement Details</v>
          </cell>
          <cell r="N168">
            <v>-1.5687</v>
          </cell>
          <cell r="O168" t="str">
            <v>028-00-1154  -DHandicapped Assistance Loans</v>
          </cell>
        </row>
        <row r="169">
          <cell r="A169" t="str">
            <v>028-00-1154  -DIntermediary Lending Program</v>
          </cell>
          <cell r="B169" t="str">
            <v>028-00-1154  -D</v>
          </cell>
          <cell r="C169" t="str">
            <v>Small Business Administration</v>
          </cell>
          <cell r="D169" t="str">
            <v>Business Loans Program Account</v>
          </cell>
          <cell r="E169" t="str">
            <v>Intermediary Lending Program</v>
          </cell>
          <cell r="F169" t="str">
            <v>D</v>
          </cell>
          <cell r="G169">
            <v>-112.7424</v>
          </cell>
          <cell r="H169">
            <v>0</v>
          </cell>
          <cell r="I169">
            <v>0</v>
          </cell>
          <cell r="J169">
            <v>-112.7424</v>
          </cell>
          <cell r="K169">
            <v>-34.0501</v>
          </cell>
          <cell r="L169" t="str">
            <v>Supplement Details</v>
          </cell>
          <cell r="N169">
            <v>-146.79250000000002</v>
          </cell>
          <cell r="O169" t="str">
            <v>028-00-1154  -DIntermediary Lending Program</v>
          </cell>
        </row>
        <row r="170">
          <cell r="A170" t="str">
            <v>028-00-1154  -DSBIC Direct Preferred Stock and Fee Loans</v>
          </cell>
          <cell r="B170" t="str">
            <v>028-00-1154  -D</v>
          </cell>
          <cell r="C170" t="str">
            <v>Small Business Administration</v>
          </cell>
          <cell r="D170" t="str">
            <v>Business Loans Program Account</v>
          </cell>
          <cell r="E170" t="str">
            <v>SBIC Direct Preferred Stock and Fee Loans</v>
          </cell>
          <cell r="F170" t="str">
            <v>D</v>
          </cell>
          <cell r="G170">
            <v>0</v>
          </cell>
          <cell r="H170">
            <v>1E-4</v>
          </cell>
          <cell r="I170">
            <v>5.9999999999999995E-4</v>
          </cell>
          <cell r="J170">
            <v>-1E-4</v>
          </cell>
          <cell r="K170">
            <v>-4.0000000000000002E-4</v>
          </cell>
          <cell r="L170" t="str">
            <v>Supplement Details</v>
          </cell>
          <cell r="N170">
            <v>1.9999999999999993E-4</v>
          </cell>
          <cell r="O170" t="str">
            <v>028-00-1154  -DSBIC Direct Preferred Stock and Fee Loans</v>
          </cell>
        </row>
        <row r="171">
          <cell r="A171" t="str">
            <v>028-00-1154  -G502 Local Development Companies</v>
          </cell>
          <cell r="B171" t="str">
            <v>028-00-1154  -G</v>
          </cell>
          <cell r="C171" t="str">
            <v>Small Business Administration</v>
          </cell>
          <cell r="D171" t="str">
            <v>Business Loans Program Account</v>
          </cell>
          <cell r="E171" t="str">
            <v>502 Local Development Companies</v>
          </cell>
          <cell r="F171" t="str">
            <v>G</v>
          </cell>
          <cell r="G171">
            <v>1E-4</v>
          </cell>
          <cell r="H171">
            <v>1E-4</v>
          </cell>
          <cell r="I171">
            <v>5.9999999999999995E-4</v>
          </cell>
          <cell r="J171">
            <v>0</v>
          </cell>
          <cell r="K171">
            <v>-2.9999999999999997E-4</v>
          </cell>
          <cell r="L171" t="str">
            <v>Supplement Details</v>
          </cell>
          <cell r="N171">
            <v>4.0000000000000002E-4</v>
          </cell>
          <cell r="O171" t="str">
            <v>028-00-1154  -G502 Local Development Companies</v>
          </cell>
        </row>
        <row r="172">
          <cell r="A172" t="str">
            <v>028-00-1154  -G504 Commercial Real Estate (CRE) Refinance Program</v>
          </cell>
          <cell r="B172" t="str">
            <v>028-00-1154  -G</v>
          </cell>
          <cell r="C172" t="str">
            <v>Small Business Administration</v>
          </cell>
          <cell r="D172" t="str">
            <v>Business Loans Program Account</v>
          </cell>
          <cell r="E172" t="str">
            <v>504 Commercial Real Estate (CRE) Refinance Program</v>
          </cell>
          <cell r="F172" t="str">
            <v>G</v>
          </cell>
          <cell r="G172">
            <v>-336.82780000000002</v>
          </cell>
          <cell r="H172">
            <v>10395.259899999999</v>
          </cell>
          <cell r="I172">
            <v>456.24919999999997</v>
          </cell>
          <cell r="J172">
            <v>-10732.0877</v>
          </cell>
          <cell r="K172">
            <v>-1089.9749999999999</v>
          </cell>
          <cell r="L172" t="str">
            <v>Supplement Details</v>
          </cell>
          <cell r="N172">
            <v>-970.55360000000064</v>
          </cell>
          <cell r="O172" t="str">
            <v>028-00-1154  -G504 Commercial Real Estate (CRE) Refinance Program</v>
          </cell>
        </row>
        <row r="173">
          <cell r="A173" t="str">
            <v>028-00-1154  -G504 CRE Refinance--PL 116-260 Part-Year COVID Support</v>
          </cell>
          <cell r="B173" t="str">
            <v>028-00-1154  -G</v>
          </cell>
          <cell r="C173" t="str">
            <v>Small Business Administration</v>
          </cell>
          <cell r="D173" t="str">
            <v>Business Loans Program Account</v>
          </cell>
          <cell r="E173" t="str">
            <v>504 CRE Refinance--PL 116-260 Part-Year COVID Support</v>
          </cell>
          <cell r="F173" t="str">
            <v>G</v>
          </cell>
          <cell r="G173">
            <v>-14447.441199999999</v>
          </cell>
          <cell r="H173">
            <v>0</v>
          </cell>
          <cell r="I173">
            <v>0</v>
          </cell>
          <cell r="J173">
            <v>-14447.441199999999</v>
          </cell>
          <cell r="K173">
            <v>-760.15139999999997</v>
          </cell>
          <cell r="L173" t="str">
            <v>Supplement Details</v>
          </cell>
          <cell r="N173">
            <v>-15207.5926</v>
          </cell>
          <cell r="O173" t="str">
            <v>028-00-1154  -G504 CRE Refinance--PL 116-260 Part-Year COVID Support</v>
          </cell>
        </row>
        <row r="174">
          <cell r="A174" t="str">
            <v>028-00-1154  -G7(a) Business Loan Guarantees--ARRA Extension</v>
          </cell>
          <cell r="B174" t="str">
            <v>028-00-1154  -G</v>
          </cell>
          <cell r="C174" t="str">
            <v>Small Business Administration</v>
          </cell>
          <cell r="D174" t="str">
            <v>Business Loans Program Account</v>
          </cell>
          <cell r="E174" t="str">
            <v>7(a) Business Loan Guarantees--ARRA Extension</v>
          </cell>
          <cell r="F174" t="str">
            <v>G</v>
          </cell>
          <cell r="G174">
            <v>-382.12380000000002</v>
          </cell>
          <cell r="H174">
            <v>1005.3183</v>
          </cell>
          <cell r="I174">
            <v>289.22809999999998</v>
          </cell>
          <cell r="J174">
            <v>-1387.4421</v>
          </cell>
          <cell r="K174">
            <v>-282.41410000000002</v>
          </cell>
          <cell r="L174" t="str">
            <v>Supplement Details</v>
          </cell>
          <cell r="N174">
            <v>-375.30980000000005</v>
          </cell>
          <cell r="O174" t="str">
            <v>028-00-1154  -G7(a) Business Loan Guarantees--ARRA Extension</v>
          </cell>
        </row>
        <row r="175">
          <cell r="A175" t="str">
            <v>028-00-1154  -G7(a) Dealer Floor Plan</v>
          </cell>
          <cell r="B175" t="str">
            <v>028-00-1154  -G</v>
          </cell>
          <cell r="C175" t="str">
            <v>Small Business Administration</v>
          </cell>
          <cell r="D175" t="str">
            <v>Business Loans Program Account</v>
          </cell>
          <cell r="E175" t="str">
            <v>7(a) Dealer Floor Plan</v>
          </cell>
          <cell r="F175" t="str">
            <v>G</v>
          </cell>
          <cell r="G175">
            <v>-2.9999999999999997E-4</v>
          </cell>
          <cell r="H175">
            <v>0</v>
          </cell>
          <cell r="I175">
            <v>0</v>
          </cell>
          <cell r="J175">
            <v>-2.9999999999999997E-4</v>
          </cell>
          <cell r="K175">
            <v>0</v>
          </cell>
          <cell r="L175" t="str">
            <v>Supplement Details</v>
          </cell>
          <cell r="N175">
            <v>-2.9999999999999997E-4</v>
          </cell>
          <cell r="O175" t="str">
            <v>028-00-1154  -G7(a) Dealer Floor Plan</v>
          </cell>
        </row>
        <row r="176">
          <cell r="A176" t="str">
            <v>028-00-1154  -G7(a) Dealer Floor Plan--ARRA</v>
          </cell>
          <cell r="B176" t="str">
            <v>028-00-1154  -G</v>
          </cell>
          <cell r="C176" t="str">
            <v>Small Business Administration</v>
          </cell>
          <cell r="D176" t="str">
            <v>Business Loans Program Account</v>
          </cell>
          <cell r="E176" t="str">
            <v>7(a) Dealer Floor Plan--ARRA</v>
          </cell>
          <cell r="F176" t="str">
            <v>G</v>
          </cell>
          <cell r="G176">
            <v>0.17760000000000001</v>
          </cell>
          <cell r="H176">
            <v>0.17780000000000001</v>
          </cell>
          <cell r="I176">
            <v>5.67E-2</v>
          </cell>
          <cell r="J176">
            <v>-2.0000000000000001E-4</v>
          </cell>
          <cell r="K176">
            <v>0</v>
          </cell>
          <cell r="L176" t="str">
            <v>Supplement Details</v>
          </cell>
          <cell r="N176">
            <v>0.23430000000000001</v>
          </cell>
          <cell r="O176" t="str">
            <v>028-00-1154  -G7(a) Dealer Floor Plan--ARRA</v>
          </cell>
        </row>
        <row r="177">
          <cell r="A177" t="str">
            <v>028-00-1154  -G7(a) General Business Loan Guarantees</v>
          </cell>
          <cell r="B177" t="str">
            <v>028-00-1154  -G</v>
          </cell>
          <cell r="C177" t="str">
            <v>Small Business Administration</v>
          </cell>
          <cell r="D177" t="str">
            <v>Business Loans Program Account</v>
          </cell>
          <cell r="E177" t="str">
            <v>7(a) General Business Loan Guarantees</v>
          </cell>
          <cell r="F177" t="str">
            <v>G</v>
          </cell>
          <cell r="G177">
            <v>-552299.05920000002</v>
          </cell>
          <cell r="H177">
            <v>33265.878799999999</v>
          </cell>
          <cell r="I177">
            <v>1458.7429</v>
          </cell>
          <cell r="J177">
            <v>-585564.93799999997</v>
          </cell>
          <cell r="K177">
            <v>-61384.8436</v>
          </cell>
          <cell r="L177" t="str">
            <v>Supplement Details</v>
          </cell>
          <cell r="N177">
            <v>-612225.15989999997</v>
          </cell>
          <cell r="O177" t="str">
            <v>028-00-1154  -G7(a) General Business Loan Guarantees</v>
          </cell>
        </row>
        <row r="178">
          <cell r="A178" t="str">
            <v>028-00-1154  -G7(a) General Business Loan Guarantees--ARRA</v>
          </cell>
          <cell r="B178" t="str">
            <v>028-00-1154  -G</v>
          </cell>
          <cell r="C178" t="str">
            <v>Small Business Administration</v>
          </cell>
          <cell r="D178" t="str">
            <v>Business Loans Program Account</v>
          </cell>
          <cell r="E178" t="str">
            <v>7(a) General Business Loan Guarantees--ARRA</v>
          </cell>
          <cell r="F178" t="str">
            <v>G</v>
          </cell>
          <cell r="G178">
            <v>-3998.7240999999999</v>
          </cell>
          <cell r="H178">
            <v>0</v>
          </cell>
          <cell r="I178">
            <v>0</v>
          </cell>
          <cell r="J178">
            <v>-3998.7240999999999</v>
          </cell>
          <cell r="K178">
            <v>-1298.4712999999999</v>
          </cell>
          <cell r="L178" t="str">
            <v>Supplement Details</v>
          </cell>
          <cell r="N178">
            <v>-5297.1953999999996</v>
          </cell>
          <cell r="O178" t="str">
            <v>028-00-1154  -G7(a) General Business Loan Guarantees--ARRA</v>
          </cell>
        </row>
        <row r="179">
          <cell r="A179" t="str">
            <v>028-00-1154  -G7(a) General Business Loan Guarantees--STAR</v>
          </cell>
          <cell r="B179" t="str">
            <v>028-00-1154  -G</v>
          </cell>
          <cell r="C179" t="str">
            <v>Small Business Administration</v>
          </cell>
          <cell r="D179" t="str">
            <v>Business Loans Program Account</v>
          </cell>
          <cell r="E179" t="str">
            <v>7(a) General Business Loan Guarantees--STAR</v>
          </cell>
          <cell r="F179" t="str">
            <v>G</v>
          </cell>
          <cell r="G179">
            <v>-732.44759999999997</v>
          </cell>
          <cell r="H179">
            <v>0</v>
          </cell>
          <cell r="I179">
            <v>0</v>
          </cell>
          <cell r="J179">
            <v>-732.44759999999997</v>
          </cell>
          <cell r="K179">
            <v>-735.96389999999997</v>
          </cell>
          <cell r="L179" t="str">
            <v>Supplement Details</v>
          </cell>
          <cell r="N179">
            <v>-1468.4114999999999</v>
          </cell>
          <cell r="O179" t="str">
            <v>028-00-1154  -G7(a) General Business Loan Guarantees--STAR</v>
          </cell>
        </row>
        <row r="180">
          <cell r="A180" t="str">
            <v>028-00-1154  -G7(a) General Business--Delta</v>
          </cell>
          <cell r="B180" t="str">
            <v>028-00-1154  -G</v>
          </cell>
          <cell r="C180" t="str">
            <v>Small Business Administration</v>
          </cell>
          <cell r="D180" t="str">
            <v>Business Loans Program Account</v>
          </cell>
          <cell r="E180" t="str">
            <v>7(a) General Business--Delta</v>
          </cell>
          <cell r="F180" t="str">
            <v>G</v>
          </cell>
          <cell r="G180">
            <v>-4.0021000000000004</v>
          </cell>
          <cell r="H180">
            <v>2.9999999999999997E-4</v>
          </cell>
          <cell r="I180">
            <v>8.9999999999999998E-4</v>
          </cell>
          <cell r="J180">
            <v>-4.0023999999999997</v>
          </cell>
          <cell r="K180">
            <v>-12.057399999999999</v>
          </cell>
          <cell r="L180" t="str">
            <v>Supplement Details</v>
          </cell>
          <cell r="N180">
            <v>-16.058599999999998</v>
          </cell>
          <cell r="O180" t="str">
            <v>028-00-1154  -G7(a) General Business--Delta</v>
          </cell>
        </row>
        <row r="181">
          <cell r="A181" t="str">
            <v>028-00-1154  -G7(a) General Business--PL 116-260 Part-Year COVID Support</v>
          </cell>
          <cell r="B181" t="str">
            <v>028-00-1154  -G</v>
          </cell>
          <cell r="C181" t="str">
            <v>Small Business Administration</v>
          </cell>
          <cell r="D181" t="str">
            <v>Business Loans Program Account</v>
          </cell>
          <cell r="E181" t="str">
            <v>7(a) General Business--PL 116-260 Part-Year COVID Support</v>
          </cell>
          <cell r="F181" t="str">
            <v>G</v>
          </cell>
          <cell r="G181">
            <v>-525364.57030000002</v>
          </cell>
          <cell r="H181">
            <v>0</v>
          </cell>
          <cell r="I181">
            <v>0</v>
          </cell>
          <cell r="J181">
            <v>-525364.57030000002</v>
          </cell>
          <cell r="K181">
            <v>-20168.742399999999</v>
          </cell>
          <cell r="L181" t="str">
            <v>Supplement Details</v>
          </cell>
          <cell r="N181">
            <v>-545533.31270000001</v>
          </cell>
          <cell r="O181" t="str">
            <v>028-00-1154  -G7(a) General Business--PL 116-260 Part-Year COVID Support</v>
          </cell>
        </row>
        <row r="182">
          <cell r="A182" t="str">
            <v>028-00-1154  -GARC Loan Guarantees--ARRA</v>
          </cell>
          <cell r="B182" t="str">
            <v>028-00-1154  -G</v>
          </cell>
          <cell r="C182" t="str">
            <v>Small Business Administration</v>
          </cell>
          <cell r="D182" t="str">
            <v>Business Loans Program Account</v>
          </cell>
          <cell r="E182" t="str">
            <v>ARC Loan Guarantees--ARRA</v>
          </cell>
          <cell r="F182" t="str">
            <v>G</v>
          </cell>
          <cell r="G182">
            <v>-281.7183</v>
          </cell>
          <cell r="H182">
            <v>0</v>
          </cell>
          <cell r="I182">
            <v>0</v>
          </cell>
          <cell r="J182">
            <v>-281.7183</v>
          </cell>
          <cell r="K182">
            <v>-52.036499999999997</v>
          </cell>
          <cell r="L182" t="str">
            <v>Supplement Details</v>
          </cell>
          <cell r="N182">
            <v>-333.75479999999999</v>
          </cell>
          <cell r="O182" t="str">
            <v>028-00-1154  -GARC Loan Guarantees--ARRA</v>
          </cell>
        </row>
        <row r="183">
          <cell r="A183" t="str">
            <v>028-00-1154  -GPaycheck Protection Program (PPP)</v>
          </cell>
          <cell r="B183" t="str">
            <v>028-00-1154  -G</v>
          </cell>
          <cell r="C183" t="str">
            <v>Small Business Administration</v>
          </cell>
          <cell r="D183" t="str">
            <v>Business Loans Program Account</v>
          </cell>
          <cell r="E183" t="str">
            <v>Paycheck Protection Program (PPP)</v>
          </cell>
          <cell r="F183" t="str">
            <v>G</v>
          </cell>
          <cell r="G183">
            <v>-2690254.9339999999</v>
          </cell>
          <cell r="H183">
            <v>0</v>
          </cell>
          <cell r="I183">
            <v>0</v>
          </cell>
          <cell r="J183">
            <v>-2690254.9339999999</v>
          </cell>
          <cell r="K183">
            <v>-37906.734199999999</v>
          </cell>
          <cell r="L183" t="str">
            <v>Supplement Details</v>
          </cell>
          <cell r="N183">
            <v>-2728161.6681999997</v>
          </cell>
          <cell r="O183" t="str">
            <v>028-00-1154  -GPaycheck Protection Program (PPP)</v>
          </cell>
        </row>
        <row r="184">
          <cell r="A184" t="str">
            <v>028-00-1154  -GSBIC Debentures</v>
          </cell>
          <cell r="B184" t="str">
            <v>028-00-1154  -G</v>
          </cell>
          <cell r="C184" t="str">
            <v>Small Business Administration</v>
          </cell>
          <cell r="D184" t="str">
            <v>Business Loans Program Account</v>
          </cell>
          <cell r="E184" t="str">
            <v>SBIC Debentures</v>
          </cell>
          <cell r="F184" t="str">
            <v>G</v>
          </cell>
          <cell r="G184">
            <v>-143704.81229999999</v>
          </cell>
          <cell r="H184">
            <v>652.77340000000004</v>
          </cell>
          <cell r="I184">
            <v>1092.3553999999999</v>
          </cell>
          <cell r="J184">
            <v>-144357.5857</v>
          </cell>
          <cell r="K184">
            <v>-14869.1086</v>
          </cell>
          <cell r="L184" t="str">
            <v>Supplement Details</v>
          </cell>
          <cell r="N184">
            <v>-157481.5655</v>
          </cell>
          <cell r="O184" t="str">
            <v>028-00-1154  -GSBIC Debentures</v>
          </cell>
        </row>
        <row r="185">
          <cell r="A185" t="str">
            <v>028-00-1154  -GSBIC New Market Venture Capital</v>
          </cell>
          <cell r="B185" t="str">
            <v>028-00-1154  -G</v>
          </cell>
          <cell r="C185" t="str">
            <v>Small Business Administration</v>
          </cell>
          <cell r="D185" t="str">
            <v>Business Loans Program Account</v>
          </cell>
          <cell r="E185" t="str">
            <v>SBIC New Market Venture Capital</v>
          </cell>
          <cell r="F185" t="str">
            <v>G</v>
          </cell>
          <cell r="G185">
            <v>-705.06799999999998</v>
          </cell>
          <cell r="H185">
            <v>0</v>
          </cell>
          <cell r="I185">
            <v>0</v>
          </cell>
          <cell r="J185">
            <v>-705.06799999999998</v>
          </cell>
          <cell r="K185">
            <v>-675.08040000000005</v>
          </cell>
          <cell r="L185" t="str">
            <v>Supplement Details</v>
          </cell>
          <cell r="N185">
            <v>-1380.1484</v>
          </cell>
          <cell r="O185" t="str">
            <v>028-00-1154  -GSBIC New Market Venture Capital</v>
          </cell>
        </row>
        <row r="186">
          <cell r="A186" t="str">
            <v>028-00-1154  -GSBIC Participating Securities</v>
          </cell>
          <cell r="B186" t="str">
            <v>028-00-1154  -G</v>
          </cell>
          <cell r="C186" t="str">
            <v>Small Business Administration</v>
          </cell>
          <cell r="D186" t="str">
            <v>Business Loans Program Account</v>
          </cell>
          <cell r="E186" t="str">
            <v>SBIC Participating Securities</v>
          </cell>
          <cell r="F186" t="str">
            <v>G</v>
          </cell>
          <cell r="G186">
            <v>-3758.3279000000002</v>
          </cell>
          <cell r="H186">
            <v>2652.8433</v>
          </cell>
          <cell r="I186">
            <v>2093.1581999999999</v>
          </cell>
          <cell r="J186">
            <v>-6411.1711999999998</v>
          </cell>
          <cell r="K186">
            <v>-8840.1103999999996</v>
          </cell>
          <cell r="L186" t="str">
            <v>Supplement Details</v>
          </cell>
          <cell r="N186">
            <v>-10505.2801</v>
          </cell>
          <cell r="O186" t="str">
            <v>028-00-1154  -GSBIC Participating Securities</v>
          </cell>
        </row>
        <row r="187">
          <cell r="A187" t="str">
            <v>028-00-1154  -GSecondary Market 504 First Mortgage Guarantees--ARRA</v>
          </cell>
          <cell r="B187" t="str">
            <v>028-00-1154  -G</v>
          </cell>
          <cell r="C187" t="str">
            <v>Small Business Administration</v>
          </cell>
          <cell r="D187" t="str">
            <v>Business Loans Program Account</v>
          </cell>
          <cell r="E187" t="str">
            <v>Secondary Market 504 First Mortgage Guarantees--ARRA</v>
          </cell>
          <cell r="F187" t="str">
            <v>G</v>
          </cell>
          <cell r="G187">
            <v>-849.3741</v>
          </cell>
          <cell r="H187">
            <v>601.61630000000002</v>
          </cell>
          <cell r="I187">
            <v>86.954400000000007</v>
          </cell>
          <cell r="J187">
            <v>-1450.9903999999999</v>
          </cell>
          <cell r="K187">
            <v>-366.63319999999999</v>
          </cell>
          <cell r="L187" t="str">
            <v>Supplement Details</v>
          </cell>
          <cell r="N187">
            <v>-1129.0528999999999</v>
          </cell>
          <cell r="O187" t="str">
            <v>028-00-1154  -GSecondary Market 504 First Mortgage Guarantees--ARRA</v>
          </cell>
        </row>
        <row r="188">
          <cell r="A188" t="str">
            <v>028-00-1154  -GSecondary Market Guarantee</v>
          </cell>
          <cell r="B188" t="str">
            <v>028-00-1154  -G</v>
          </cell>
          <cell r="C188" t="str">
            <v>Small Business Administration</v>
          </cell>
          <cell r="D188" t="str">
            <v>Business Loans Program Account</v>
          </cell>
          <cell r="E188" t="str">
            <v>Secondary Market Guarantee</v>
          </cell>
          <cell r="F188" t="str">
            <v>G</v>
          </cell>
          <cell r="G188">
            <v>-78456.030199999994</v>
          </cell>
          <cell r="H188">
            <v>15405.391900000001</v>
          </cell>
          <cell r="I188">
            <v>3186.3348999999998</v>
          </cell>
          <cell r="J188">
            <v>-93861.422099999996</v>
          </cell>
          <cell r="K188">
            <v>-24898.2745</v>
          </cell>
          <cell r="L188" t="str">
            <v>Supplement Details</v>
          </cell>
          <cell r="N188">
            <v>-100167.96979999999</v>
          </cell>
          <cell r="O188" t="str">
            <v>028-00-1154  -GSecondary Market Guarantee</v>
          </cell>
        </row>
        <row r="189">
          <cell r="A189" t="str">
            <v>028-00-1154  -GSection 504 Certified Development Companies Debentures</v>
          </cell>
          <cell r="B189" t="str">
            <v>028-00-1154  -G</v>
          </cell>
          <cell r="C189" t="str">
            <v>Small Business Administration</v>
          </cell>
          <cell r="D189" t="str">
            <v>Business Loans Program Account</v>
          </cell>
          <cell r="E189" t="str">
            <v>Section 504 Certified Development Companies Debentures</v>
          </cell>
          <cell r="F189" t="str">
            <v>G</v>
          </cell>
          <cell r="G189">
            <v>-73307.868100000007</v>
          </cell>
          <cell r="H189">
            <v>32377.2166</v>
          </cell>
          <cell r="I189">
            <v>648.59810000000004</v>
          </cell>
          <cell r="J189">
            <v>-105685.08470000001</v>
          </cell>
          <cell r="K189">
            <v>-38187.380100000002</v>
          </cell>
          <cell r="L189" t="str">
            <v>Supplement Details</v>
          </cell>
          <cell r="N189">
            <v>-110846.6501</v>
          </cell>
          <cell r="O189" t="str">
            <v>028-00-1154  -GSection 504 Certified Development Companies Debentures</v>
          </cell>
        </row>
        <row r="190">
          <cell r="A190" t="str">
            <v>028-00-1154  -GSection 504 Certified Development Companies Debentures--ARRA Ext</v>
          </cell>
          <cell r="B190" t="str">
            <v>028-00-1154  -G</v>
          </cell>
          <cell r="C190" t="str">
            <v>Small Business Administration</v>
          </cell>
          <cell r="D190" t="str">
            <v>Business Loans Program Account</v>
          </cell>
          <cell r="E190" t="str">
            <v>Section 504 Certified Development Companies Debentures--ARRA Ext</v>
          </cell>
          <cell r="F190" t="str">
            <v>G</v>
          </cell>
          <cell r="G190">
            <v>-1436.8577</v>
          </cell>
          <cell r="H190">
            <v>0</v>
          </cell>
          <cell r="I190">
            <v>0</v>
          </cell>
          <cell r="J190">
            <v>-1436.8577</v>
          </cell>
          <cell r="K190">
            <v>-272.58429999999998</v>
          </cell>
          <cell r="L190" t="str">
            <v>Supplement Details</v>
          </cell>
          <cell r="N190">
            <v>-1709.442</v>
          </cell>
          <cell r="O190" t="str">
            <v>028-00-1154  -GSection 504 Certified Development Companies Debentures--ARRA Ext</v>
          </cell>
        </row>
        <row r="191">
          <cell r="A191" t="str">
            <v>028-00-1154  -GSection 504 Certified Development Companies Debentures--DELTA</v>
          </cell>
          <cell r="B191" t="str">
            <v>028-00-1154  -G</v>
          </cell>
          <cell r="C191" t="str">
            <v>Small Business Administration</v>
          </cell>
          <cell r="D191" t="str">
            <v>Business Loans Program Account</v>
          </cell>
          <cell r="E191" t="str">
            <v>Section 504 Certified Development Companies Debentures--DELTA</v>
          </cell>
          <cell r="F191" t="str">
            <v>G</v>
          </cell>
          <cell r="G191">
            <v>-13.610900000000001</v>
          </cell>
          <cell r="H191">
            <v>1E-4</v>
          </cell>
          <cell r="I191">
            <v>2.9999999999999997E-4</v>
          </cell>
          <cell r="J191">
            <v>-13.611000000000001</v>
          </cell>
          <cell r="K191">
            <v>-56.029200000000003</v>
          </cell>
          <cell r="L191" t="str">
            <v>Supplement Details</v>
          </cell>
          <cell r="N191">
            <v>-69.639800000000008</v>
          </cell>
          <cell r="O191" t="str">
            <v>028-00-1154  -GSection 504 Certified Development Companies Debentures--DELTA</v>
          </cell>
        </row>
        <row r="192">
          <cell r="A192" t="str">
            <v>028-00-1154  -GSection 504 Certified Development Companies--ARRA</v>
          </cell>
          <cell r="B192" t="str">
            <v>028-00-1154  -G</v>
          </cell>
          <cell r="C192" t="str">
            <v>Small Business Administration</v>
          </cell>
          <cell r="D192" t="str">
            <v>Business Loans Program Account</v>
          </cell>
          <cell r="E192" t="str">
            <v>Section 504 Certified Development Companies--ARRA</v>
          </cell>
          <cell r="F192" t="str">
            <v>G</v>
          </cell>
          <cell r="G192">
            <v>-3209.6107999999999</v>
          </cell>
          <cell r="H192">
            <v>0</v>
          </cell>
          <cell r="I192">
            <v>0</v>
          </cell>
          <cell r="J192">
            <v>-3209.6107999999999</v>
          </cell>
          <cell r="K192">
            <v>-674.78440000000001</v>
          </cell>
          <cell r="L192" t="str">
            <v>Supplement Details</v>
          </cell>
          <cell r="N192">
            <v>-3884.3951999999999</v>
          </cell>
          <cell r="O192" t="str">
            <v>028-00-1154  -GSection 504 Certified Development Companies--ARRA</v>
          </cell>
        </row>
        <row r="193">
          <cell r="A193" t="str">
            <v>028-00-1154  -GSection 504 Debentures--PL 116-260 Part-Year COVID Support</v>
          </cell>
          <cell r="B193" t="str">
            <v>028-00-1154  -G</v>
          </cell>
          <cell r="C193" t="str">
            <v>Small Business Administration</v>
          </cell>
          <cell r="D193" t="str">
            <v>Business Loans Program Account</v>
          </cell>
          <cell r="E193" t="str">
            <v>Section 504 Debentures--PL 116-260 Part-Year COVID Support</v>
          </cell>
          <cell r="F193" t="str">
            <v>G</v>
          </cell>
          <cell r="G193">
            <v>-53938.204299999998</v>
          </cell>
          <cell r="H193">
            <v>0</v>
          </cell>
          <cell r="I193">
            <v>0</v>
          </cell>
          <cell r="J193">
            <v>-53938.204299999998</v>
          </cell>
          <cell r="K193">
            <v>-2891.0367000000001</v>
          </cell>
          <cell r="L193" t="str">
            <v>Supplement Details</v>
          </cell>
          <cell r="N193">
            <v>-56829.240999999995</v>
          </cell>
          <cell r="O193" t="str">
            <v>028-00-1154  -GSection 504 Debentures--PL 116-260 Part-Year COVID Support</v>
          </cell>
        </row>
        <row r="194">
          <cell r="A194" t="str">
            <v>029-25-1119  -DAcquired and Vendee Loan Reestimates</v>
          </cell>
          <cell r="B194" t="str">
            <v>029-25-1119  -D</v>
          </cell>
          <cell r="C194" t="str">
            <v>Department of Veterans Affairs</v>
          </cell>
          <cell r="D194" t="str">
            <v>Veterans Housing Benefit Program Fund</v>
          </cell>
          <cell r="E194" t="str">
            <v>Acquired and Vendee Loan Reestimates</v>
          </cell>
          <cell r="F194" t="str">
            <v>D</v>
          </cell>
          <cell r="G194">
            <v>1817.4019000000001</v>
          </cell>
          <cell r="H194">
            <v>2094.8816999999999</v>
          </cell>
          <cell r="I194">
            <v>6385.3014000000003</v>
          </cell>
          <cell r="J194">
            <v>-277.47980000000001</v>
          </cell>
          <cell r="K194">
            <v>-1721.7514000000001</v>
          </cell>
          <cell r="L194" t="str">
            <v>Approved</v>
          </cell>
          <cell r="N194">
            <v>6480.9519000000009</v>
          </cell>
          <cell r="O194" t="str">
            <v>029-25-1119  -DAcquired and Vendee Loan Reestimates</v>
          </cell>
        </row>
        <row r="195">
          <cell r="A195" t="str">
            <v>029-25-1119  -DAcquired Direct Loans</v>
          </cell>
          <cell r="B195" t="str">
            <v>029-25-1119  -D</v>
          </cell>
          <cell r="C195" t="str">
            <v>Department of Veterans Affairs</v>
          </cell>
          <cell r="D195" t="str">
            <v>Veterans Housing Benefit Program Fund</v>
          </cell>
          <cell r="E195" t="str">
            <v>Acquired Direct Loans</v>
          </cell>
          <cell r="F195" t="str">
            <v>D</v>
          </cell>
          <cell r="G195">
            <v>929.49260000000004</v>
          </cell>
          <cell r="H195">
            <v>1449.4849999999999</v>
          </cell>
          <cell r="I195">
            <v>515.76739999999995</v>
          </cell>
          <cell r="J195">
            <v>-519.99239999999998</v>
          </cell>
          <cell r="K195">
            <v>-402.4359</v>
          </cell>
          <cell r="L195" t="str">
            <v>Approved</v>
          </cell>
          <cell r="N195">
            <v>1042.8240999999998</v>
          </cell>
          <cell r="O195" t="str">
            <v>029-25-1119  -DAcquired Direct Loans</v>
          </cell>
        </row>
        <row r="196">
          <cell r="A196" t="str">
            <v>029-25-1119  -DTransitional Housing Direct Loan</v>
          </cell>
          <cell r="B196" t="str">
            <v>029-25-1119  -D</v>
          </cell>
          <cell r="C196" t="str">
            <v>Department of Veterans Affairs</v>
          </cell>
          <cell r="D196" t="str">
            <v>Veterans Housing Benefit Program Fund</v>
          </cell>
          <cell r="E196" t="str">
            <v>Transitional Housing Direct Loan</v>
          </cell>
          <cell r="F196" t="str">
            <v>D</v>
          </cell>
          <cell r="G196">
            <v>-133.20740000000001</v>
          </cell>
          <cell r="H196">
            <v>0</v>
          </cell>
          <cell r="I196">
            <v>0</v>
          </cell>
          <cell r="J196">
            <v>-133.20740000000001</v>
          </cell>
          <cell r="K196">
            <v>-156.58459999999999</v>
          </cell>
          <cell r="L196" t="str">
            <v>Approved</v>
          </cell>
          <cell r="N196">
            <v>-289.79200000000003</v>
          </cell>
          <cell r="O196" t="str">
            <v>029-25-1119  -DTransitional Housing Direct Loan</v>
          </cell>
        </row>
        <row r="197">
          <cell r="A197" t="str">
            <v>029-25-1119  -DVendee Direct Loans</v>
          </cell>
          <cell r="B197" t="str">
            <v>029-25-1119  -D</v>
          </cell>
          <cell r="C197" t="str">
            <v>Department of Veterans Affairs</v>
          </cell>
          <cell r="D197" t="str">
            <v>Veterans Housing Benefit Program Fund</v>
          </cell>
          <cell r="E197" t="str">
            <v>Vendee Direct Loans</v>
          </cell>
          <cell r="F197" t="str">
            <v>D</v>
          </cell>
          <cell r="G197">
            <v>-4439.0075999999999</v>
          </cell>
          <cell r="H197">
            <v>1496.0263</v>
          </cell>
          <cell r="I197">
            <v>488.11009999999999</v>
          </cell>
          <cell r="J197">
            <v>-5935.0339000000004</v>
          </cell>
          <cell r="K197">
            <v>-564.10640000000001</v>
          </cell>
          <cell r="L197" t="str">
            <v>Approved</v>
          </cell>
          <cell r="N197">
            <v>-4515.0039000000006</v>
          </cell>
          <cell r="O197" t="str">
            <v>029-25-1119  -DVendee Direct Loans</v>
          </cell>
        </row>
        <row r="198">
          <cell r="A198" t="str">
            <v>029-25-1119  -GGuaranteed Loan Sale Securities--Vendee</v>
          </cell>
          <cell r="B198" t="str">
            <v>029-25-1119  -G</v>
          </cell>
          <cell r="C198" t="str">
            <v>Department of Veterans Affairs</v>
          </cell>
          <cell r="D198" t="str">
            <v>Veterans Housing Benefit Program Fund</v>
          </cell>
          <cell r="E198" t="str">
            <v>Guaranteed Loan Sale Securities--Vendee</v>
          </cell>
          <cell r="F198" t="str">
            <v>G</v>
          </cell>
          <cell r="G198">
            <v>-513.16669999999999</v>
          </cell>
          <cell r="H198">
            <v>513.89790000000005</v>
          </cell>
          <cell r="I198">
            <v>2185.1318000000001</v>
          </cell>
          <cell r="J198">
            <v>-1027.0645999999999</v>
          </cell>
          <cell r="K198">
            <v>-822.00620000000004</v>
          </cell>
          <cell r="L198" t="str">
            <v>Approved</v>
          </cell>
          <cell r="N198">
            <v>849.95890000000009</v>
          </cell>
          <cell r="O198" t="str">
            <v>029-25-1119  -GGuaranteed Loan Sale Securities--Vendee</v>
          </cell>
        </row>
        <row r="199">
          <cell r="A199" t="str">
            <v>029-25-1119  -GHousing Guaranteed Loans</v>
          </cell>
          <cell r="B199" t="str">
            <v>029-25-1119  -G</v>
          </cell>
          <cell r="C199" t="str">
            <v>Department of Veterans Affairs</v>
          </cell>
          <cell r="D199" t="str">
            <v>Veterans Housing Benefit Program Fund</v>
          </cell>
          <cell r="E199" t="str">
            <v>Housing Guaranteed Loans</v>
          </cell>
          <cell r="F199" t="str">
            <v>G</v>
          </cell>
          <cell r="G199">
            <v>77867.850600000005</v>
          </cell>
          <cell r="H199">
            <v>601593.10140000004</v>
          </cell>
          <cell r="I199">
            <v>42238.116800000003</v>
          </cell>
          <cell r="J199">
            <v>-523725.25079999998</v>
          </cell>
          <cell r="K199">
            <v>-30104.727800000001</v>
          </cell>
          <cell r="L199" t="str">
            <v>Approved</v>
          </cell>
          <cell r="N199">
            <v>90001.23960000003</v>
          </cell>
          <cell r="O199" t="str">
            <v>029-25-1119  -GHousing Guaranteed Loans</v>
          </cell>
        </row>
        <row r="200">
          <cell r="A200" t="str">
            <v>029-25-1120  -DNative American Direct Loans</v>
          </cell>
          <cell r="B200" t="str">
            <v>029-25-1120  -D</v>
          </cell>
          <cell r="C200" t="str">
            <v>Department of Veterans Affairs</v>
          </cell>
          <cell r="D200" t="str">
            <v>Native American Veteran Housing Loan Program Account</v>
          </cell>
          <cell r="E200" t="str">
            <v>Native American Direct Loans</v>
          </cell>
          <cell r="F200" t="str">
            <v>D</v>
          </cell>
          <cell r="G200">
            <v>3293.3231000000001</v>
          </cell>
          <cell r="H200">
            <v>3951.0918999999999</v>
          </cell>
          <cell r="I200">
            <v>183.4109</v>
          </cell>
          <cell r="J200">
            <v>-657.76880000000006</v>
          </cell>
          <cell r="K200">
            <v>-614.4479</v>
          </cell>
          <cell r="L200" t="str">
            <v>Approved</v>
          </cell>
          <cell r="N200">
            <v>2862.2861000000003</v>
          </cell>
          <cell r="O200" t="str">
            <v>029-25-1120  -DNative American Direct Loans</v>
          </cell>
        </row>
        <row r="201">
          <cell r="A201" t="str">
            <v>029-25-1120  -DVocational Rehabilitation</v>
          </cell>
          <cell r="B201" t="str">
            <v>029-25-1120  -D</v>
          </cell>
          <cell r="C201" t="str">
            <v>Department of Veterans Affairs</v>
          </cell>
          <cell r="D201" t="str">
            <v>Native American Veteran Housing Loan Program Account</v>
          </cell>
          <cell r="E201" t="str">
            <v>Vocational Rehabilitation</v>
          </cell>
          <cell r="F201" t="str">
            <v>D</v>
          </cell>
          <cell r="G201">
            <v>1.9282999999999999</v>
          </cell>
          <cell r="H201">
            <v>10.2826</v>
          </cell>
          <cell r="I201">
            <v>0.1081</v>
          </cell>
          <cell r="J201">
            <v>-8.3543000000000003</v>
          </cell>
          <cell r="K201">
            <v>-7.9424000000000001</v>
          </cell>
          <cell r="L201" t="str">
            <v>Approved</v>
          </cell>
          <cell r="N201">
            <v>-5.9059999999999997</v>
          </cell>
          <cell r="O201" t="str">
            <v>029-25-1120  -DVocational Rehabilitation</v>
          </cell>
        </row>
        <row r="202">
          <cell r="A202" t="str">
            <v>184-05-1085  -DFMF Direct Loan Program</v>
          </cell>
          <cell r="B202" t="str">
            <v>184-05-1085  -D</v>
          </cell>
          <cell r="C202" t="str">
            <v>International Assistance Programs</v>
          </cell>
          <cell r="D202" t="str">
            <v>Foreign Military Financing Loan Program Account</v>
          </cell>
          <cell r="E202" t="str">
            <v>FMF Direct Loan Program</v>
          </cell>
          <cell r="F202" t="str">
            <v>D</v>
          </cell>
          <cell r="G202">
            <v>-193829.2666</v>
          </cell>
          <cell r="H202">
            <v>0</v>
          </cell>
          <cell r="I202">
            <v>0</v>
          </cell>
          <cell r="J202">
            <v>-193829.2666</v>
          </cell>
          <cell r="K202">
            <v>-25130.135600000001</v>
          </cell>
          <cell r="L202" t="str">
            <v>Supplement Details</v>
          </cell>
          <cell r="N202">
            <v>-218959.40220000001</v>
          </cell>
          <cell r="O202" t="str">
            <v>184-05-1085  -DFMF Direct Loan Program</v>
          </cell>
        </row>
        <row r="203">
          <cell r="A203" t="str">
            <v>184-15-0301  -GLoan Guarantees to Israel</v>
          </cell>
          <cell r="B203" t="str">
            <v>184-15-0301  -G</v>
          </cell>
          <cell r="C203" t="str">
            <v>International Assistance Programs</v>
          </cell>
          <cell r="D203" t="str">
            <v>Loan Guarantees to Israel Program Account</v>
          </cell>
          <cell r="E203" t="str">
            <v>Loan Guarantees to Israel</v>
          </cell>
          <cell r="F203" t="str">
            <v>G</v>
          </cell>
          <cell r="G203">
            <v>-29339.549599999998</v>
          </cell>
          <cell r="H203">
            <v>0</v>
          </cell>
          <cell r="I203">
            <v>0</v>
          </cell>
          <cell r="J203">
            <v>-29339.549599999998</v>
          </cell>
          <cell r="K203">
            <v>-121162.2784</v>
          </cell>
          <cell r="L203" t="str">
            <v>Supplement Details</v>
          </cell>
          <cell r="N203">
            <v>-150501.82799999998</v>
          </cell>
          <cell r="O203" t="str">
            <v>184-15-0301  -GLoan Guarantees to Israel</v>
          </cell>
        </row>
        <row r="204">
          <cell r="A204" t="str">
            <v>184-15-0402  -GUkraine Loan Guarantees</v>
          </cell>
          <cell r="B204" t="str">
            <v>184-15-0402  -G</v>
          </cell>
          <cell r="C204" t="str">
            <v>International Assistance Programs</v>
          </cell>
          <cell r="D204" t="str">
            <v>Ukraine Loan Guarantees Program Account</v>
          </cell>
          <cell r="E204" t="str">
            <v>Ukraine Loan Guarantees</v>
          </cell>
          <cell r="F204" t="str">
            <v>G</v>
          </cell>
          <cell r="L204" t="str">
            <v>Supplement Details</v>
          </cell>
          <cell r="N204">
            <v>0</v>
          </cell>
          <cell r="O204" t="str">
            <v>184-15-0402  -GUkraine Loan Guarantees</v>
          </cell>
        </row>
        <row r="205">
          <cell r="A205" t="str">
            <v>184-15-0409  -GLoan Guarantees to Iraq</v>
          </cell>
          <cell r="B205" t="str">
            <v>184-15-0409  -G</v>
          </cell>
          <cell r="C205" t="str">
            <v>International Assistance Programs</v>
          </cell>
          <cell r="D205" t="str">
            <v>MENA Loan Guarantee Program Account</v>
          </cell>
          <cell r="E205" t="str">
            <v>Loan Guarantees to Iraq</v>
          </cell>
          <cell r="F205" t="str">
            <v>G</v>
          </cell>
          <cell r="G205">
            <v>-238711.0822</v>
          </cell>
          <cell r="H205">
            <v>0</v>
          </cell>
          <cell r="I205">
            <v>0</v>
          </cell>
          <cell r="J205">
            <v>-238711.0822</v>
          </cell>
          <cell r="K205">
            <v>-26969.154600000002</v>
          </cell>
          <cell r="L205" t="str">
            <v>Supplement Details</v>
          </cell>
          <cell r="N205">
            <v>-265680.23680000001</v>
          </cell>
          <cell r="O205" t="str">
            <v>184-15-0409  -GLoan Guarantees to Iraq</v>
          </cell>
        </row>
        <row r="206">
          <cell r="A206" t="str">
            <v>184-15-0409  -GLoan Guarantees to Jordan</v>
          </cell>
          <cell r="B206" t="str">
            <v>184-15-0409  -G</v>
          </cell>
          <cell r="C206" t="str">
            <v>International Assistance Programs</v>
          </cell>
          <cell r="D206" t="str">
            <v>MENA Loan Guarantee Program Account</v>
          </cell>
          <cell r="E206" t="str">
            <v>Loan Guarantees to Jordan</v>
          </cell>
          <cell r="F206" t="str">
            <v>G</v>
          </cell>
          <cell r="G206">
            <v>-174159.7904</v>
          </cell>
          <cell r="H206">
            <v>0</v>
          </cell>
          <cell r="I206">
            <v>0</v>
          </cell>
          <cell r="J206">
            <v>-174159.7904</v>
          </cell>
          <cell r="K206">
            <v>-44412.718800000002</v>
          </cell>
          <cell r="L206" t="str">
            <v>Supplement Details</v>
          </cell>
          <cell r="N206">
            <v>-218572.5092</v>
          </cell>
          <cell r="O206" t="str">
            <v>184-15-0409  -GLoan Guarantees to Jordan</v>
          </cell>
        </row>
        <row r="207">
          <cell r="A207" t="str">
            <v>184-15-0409  -GLoan Guarantees to Tunisia</v>
          </cell>
          <cell r="B207" t="str">
            <v>184-15-0409  -G</v>
          </cell>
          <cell r="C207" t="str">
            <v>International Assistance Programs</v>
          </cell>
          <cell r="D207" t="str">
            <v>MENA Loan Guarantee Program Account</v>
          </cell>
          <cell r="E207" t="str">
            <v>Loan Guarantees to Tunisia</v>
          </cell>
          <cell r="F207" t="str">
            <v>G</v>
          </cell>
          <cell r="L207" t="str">
            <v>Supplement Details</v>
          </cell>
          <cell r="N207">
            <v>0</v>
          </cell>
          <cell r="O207" t="str">
            <v>184-15-0409  -GLoan Guarantees to Tunisia</v>
          </cell>
        </row>
        <row r="208">
          <cell r="A208" t="str">
            <v>184-22-0110  -DDirect Loan Investment Funds</v>
          </cell>
          <cell r="B208" t="str">
            <v>184-22-0110  -D</v>
          </cell>
          <cell r="C208" t="str">
            <v>International Assistance Programs</v>
          </cell>
          <cell r="D208" t="str">
            <v>United States International Development Finance Corporation Prog</v>
          </cell>
          <cell r="E208" t="str">
            <v>Direct Loan Investment Funds</v>
          </cell>
          <cell r="F208" t="str">
            <v>D</v>
          </cell>
          <cell r="G208">
            <v>29913.781900000002</v>
          </cell>
          <cell r="H208">
            <v>31656.512500000001</v>
          </cell>
          <cell r="I208">
            <v>1124.7585999999999</v>
          </cell>
          <cell r="J208">
            <v>-1742.7306000000001</v>
          </cell>
          <cell r="K208">
            <v>-1256.2963</v>
          </cell>
          <cell r="L208" t="str">
            <v>Approved</v>
          </cell>
          <cell r="N208">
            <v>29782.244200000001</v>
          </cell>
          <cell r="O208" t="str">
            <v>184-22-0110  -DDirect Loan Investment Funds</v>
          </cell>
        </row>
        <row r="209">
          <cell r="A209" t="str">
            <v>184-22-0110  -DDirect Loans</v>
          </cell>
          <cell r="B209" t="str">
            <v>184-22-0110  -D</v>
          </cell>
          <cell r="C209" t="str">
            <v>International Assistance Programs</v>
          </cell>
          <cell r="D209" t="str">
            <v>United States International Development Finance Corporation Prog</v>
          </cell>
          <cell r="E209" t="str">
            <v>Direct Loans</v>
          </cell>
          <cell r="F209" t="str">
            <v>D</v>
          </cell>
          <cell r="G209">
            <v>13589.172200000001</v>
          </cell>
          <cell r="H209">
            <v>178226.9761</v>
          </cell>
          <cell r="I209">
            <v>40227.312899999997</v>
          </cell>
          <cell r="J209">
            <v>-164637.8039</v>
          </cell>
          <cell r="K209">
            <v>-16356.493399999999</v>
          </cell>
          <cell r="L209" t="str">
            <v>Approved</v>
          </cell>
          <cell r="N209">
            <v>37459.991699999991</v>
          </cell>
          <cell r="O209" t="str">
            <v>184-22-0110  -DDirect Loans</v>
          </cell>
        </row>
        <row r="210">
          <cell r="A210" t="str">
            <v>184-22-0110  -DDirect Loans in Foreign Currencies</v>
          </cell>
          <cell r="B210" t="str">
            <v>184-22-0110  -D</v>
          </cell>
          <cell r="C210" t="str">
            <v>International Assistance Programs</v>
          </cell>
          <cell r="D210" t="str">
            <v>United States International Development Finance Corporation Prog</v>
          </cell>
          <cell r="E210" t="str">
            <v>Direct Loans in Foreign Currencies</v>
          </cell>
          <cell r="F210" t="str">
            <v>D</v>
          </cell>
          <cell r="G210">
            <v>16184.8434</v>
          </cell>
          <cell r="H210">
            <v>16184.8434</v>
          </cell>
          <cell r="I210">
            <v>638.60400000000004</v>
          </cell>
          <cell r="J210">
            <v>0</v>
          </cell>
          <cell r="K210">
            <v>0</v>
          </cell>
          <cell r="L210" t="str">
            <v>Approved</v>
          </cell>
          <cell r="N210">
            <v>16823.447400000001</v>
          </cell>
          <cell r="O210" t="str">
            <v>184-22-0110  -DDirect Loans in Foreign Currencies</v>
          </cell>
        </row>
        <row r="211">
          <cell r="A211" t="str">
            <v>184-22-0110  -DHybrid Participation Notes</v>
          </cell>
          <cell r="B211" t="str">
            <v>184-22-0110  -D</v>
          </cell>
          <cell r="C211" t="str">
            <v>International Assistance Programs</v>
          </cell>
          <cell r="D211" t="str">
            <v>United States International Development Finance Corporation Prog</v>
          </cell>
          <cell r="E211" t="str">
            <v>Hybrid Participation Notes</v>
          </cell>
          <cell r="F211" t="str">
            <v>D</v>
          </cell>
          <cell r="G211">
            <v>-11950.8478</v>
          </cell>
          <cell r="H211">
            <v>0</v>
          </cell>
          <cell r="I211">
            <v>0</v>
          </cell>
          <cell r="J211">
            <v>-11950.8478</v>
          </cell>
          <cell r="K211">
            <v>-347.27</v>
          </cell>
          <cell r="L211" t="str">
            <v>Approved</v>
          </cell>
          <cell r="N211">
            <v>-12298.1178</v>
          </cell>
          <cell r="O211" t="str">
            <v>184-22-0110  -DHybrid Participation Notes</v>
          </cell>
        </row>
        <row r="212">
          <cell r="A212" t="str">
            <v>184-22-0110  -DNIS Direct Loans</v>
          </cell>
          <cell r="B212" t="str">
            <v>184-22-0110  -D</v>
          </cell>
          <cell r="C212" t="str">
            <v>International Assistance Programs</v>
          </cell>
          <cell r="D212" t="str">
            <v>United States International Development Finance Corporation Prog</v>
          </cell>
          <cell r="E212" t="str">
            <v>NIS Direct Loans</v>
          </cell>
          <cell r="F212" t="str">
            <v>D</v>
          </cell>
          <cell r="G212">
            <v>1073.7164</v>
          </cell>
          <cell r="H212">
            <v>1094.73</v>
          </cell>
          <cell r="I212">
            <v>66.260999999999996</v>
          </cell>
          <cell r="J212">
            <v>-21.0136</v>
          </cell>
          <cell r="K212">
            <v>-21.116199999999999</v>
          </cell>
          <cell r="L212" t="str">
            <v>Approved</v>
          </cell>
          <cell r="N212">
            <v>1118.8612000000001</v>
          </cell>
          <cell r="O212" t="str">
            <v>184-22-0110  -DNIS Direct Loans</v>
          </cell>
        </row>
        <row r="213">
          <cell r="A213" t="str">
            <v>184-22-0110  -GGuaranteed Loan Investment Funds</v>
          </cell>
          <cell r="B213" t="str">
            <v>184-22-0110  -G</v>
          </cell>
          <cell r="C213" t="str">
            <v>International Assistance Programs</v>
          </cell>
          <cell r="D213" t="str">
            <v>United States International Development Finance Corporation Prog</v>
          </cell>
          <cell r="E213" t="str">
            <v>Guaranteed Loan Investment Funds</v>
          </cell>
          <cell r="F213" t="str">
            <v>G</v>
          </cell>
          <cell r="G213">
            <v>48391.635699999999</v>
          </cell>
          <cell r="H213">
            <v>60985.806499999999</v>
          </cell>
          <cell r="I213">
            <v>14355.6919</v>
          </cell>
          <cell r="J213">
            <v>-12594.1708</v>
          </cell>
          <cell r="K213">
            <v>-1697.2132999999999</v>
          </cell>
          <cell r="L213" t="str">
            <v>Approved</v>
          </cell>
          <cell r="N213">
            <v>61050.114299999994</v>
          </cell>
          <cell r="O213" t="str">
            <v>184-22-0110  -GGuaranteed Loan Investment Funds</v>
          </cell>
        </row>
        <row r="214">
          <cell r="A214" t="str">
            <v>184-22-0110  -GLimited Arbitral Award Coverage</v>
          </cell>
          <cell r="B214" t="str">
            <v>184-22-0110  -G</v>
          </cell>
          <cell r="C214" t="str">
            <v>International Assistance Programs</v>
          </cell>
          <cell r="D214" t="str">
            <v>United States International Development Finance Corporation Prog</v>
          </cell>
          <cell r="E214" t="str">
            <v>Limited Arbitral Award Coverage</v>
          </cell>
          <cell r="F214" t="str">
            <v>G</v>
          </cell>
          <cell r="G214">
            <v>11442.0247</v>
          </cell>
          <cell r="H214">
            <v>11442.0247</v>
          </cell>
          <cell r="I214">
            <v>2964.6298000000002</v>
          </cell>
          <cell r="J214">
            <v>0</v>
          </cell>
          <cell r="K214">
            <v>0</v>
          </cell>
          <cell r="L214" t="str">
            <v>Approved</v>
          </cell>
          <cell r="N214">
            <v>14406.654500000001</v>
          </cell>
          <cell r="O214" t="str">
            <v>184-22-0110  -GLimited Arbitral Award Coverage</v>
          </cell>
        </row>
        <row r="215">
          <cell r="A215" t="str">
            <v>184-22-0110  -GLoan Guarantees</v>
          </cell>
          <cell r="B215" t="str">
            <v>184-22-0110  -G</v>
          </cell>
          <cell r="C215" t="str">
            <v>International Assistance Programs</v>
          </cell>
          <cell r="D215" t="str">
            <v>United States International Development Finance Corporation Prog</v>
          </cell>
          <cell r="E215" t="str">
            <v>Loan Guarantees</v>
          </cell>
          <cell r="F215" t="str">
            <v>G</v>
          </cell>
          <cell r="G215">
            <v>27239.213100000001</v>
          </cell>
          <cell r="H215">
            <v>180828.52780000001</v>
          </cell>
          <cell r="I215">
            <v>26742.201300000001</v>
          </cell>
          <cell r="J215">
            <v>-153589.31469999999</v>
          </cell>
          <cell r="K215">
            <v>-21198.948899999999</v>
          </cell>
          <cell r="L215" t="str">
            <v>Approved</v>
          </cell>
          <cell r="N215">
            <v>32782.465500000006</v>
          </cell>
          <cell r="O215" t="str">
            <v>184-22-0110  -GLoan Guarantees</v>
          </cell>
        </row>
        <row r="216">
          <cell r="A216" t="str">
            <v>184-22-0110  -GNIS Guaranteed Loans</v>
          </cell>
          <cell r="B216" t="str">
            <v>184-22-0110  -G</v>
          </cell>
          <cell r="C216" t="str">
            <v>International Assistance Programs</v>
          </cell>
          <cell r="D216" t="str">
            <v>United States International Development Finance Corporation Prog</v>
          </cell>
          <cell r="E216" t="str">
            <v>NIS Guaranteed Loans</v>
          </cell>
          <cell r="F216" t="str">
            <v>G</v>
          </cell>
          <cell r="G216">
            <v>317.7998</v>
          </cell>
          <cell r="H216">
            <v>317.7998</v>
          </cell>
          <cell r="I216">
            <v>454.76249999999999</v>
          </cell>
          <cell r="J216">
            <v>0</v>
          </cell>
          <cell r="K216">
            <v>0</v>
          </cell>
          <cell r="L216" t="str">
            <v>Approved</v>
          </cell>
          <cell r="N216">
            <v>772.56230000000005</v>
          </cell>
          <cell r="O216" t="str">
            <v>184-22-0110  -GNIS Guaranteed Loans</v>
          </cell>
        </row>
        <row r="217">
          <cell r="A217" t="str">
            <v>184-22-0110  -GNon-Honoring of Sovereign Guarantees</v>
          </cell>
          <cell r="B217" t="str">
            <v>184-22-0110  -G</v>
          </cell>
          <cell r="C217" t="str">
            <v>International Assistance Programs</v>
          </cell>
          <cell r="D217" t="str">
            <v>United States International Development Finance Corporation Prog</v>
          </cell>
          <cell r="E217" t="str">
            <v>Non-Honoring of Sovereign Guarantees</v>
          </cell>
          <cell r="F217" t="str">
            <v>G</v>
          </cell>
          <cell r="G217">
            <v>-99.449299999999994</v>
          </cell>
          <cell r="H217">
            <v>0</v>
          </cell>
          <cell r="I217">
            <v>0</v>
          </cell>
          <cell r="J217">
            <v>-99.449299999999994</v>
          </cell>
          <cell r="K217">
            <v>-134.2079</v>
          </cell>
          <cell r="L217" t="str">
            <v>Approved</v>
          </cell>
          <cell r="N217">
            <v>-233.65719999999999</v>
          </cell>
          <cell r="O217" t="str">
            <v>184-22-0110  -GNon-Honoring of Sovereign Guarantees</v>
          </cell>
        </row>
        <row r="218">
          <cell r="A218" t="str">
            <v>184-22-0110  -GUSAID Mission-led Guarantees</v>
          </cell>
          <cell r="B218" t="str">
            <v>184-22-0110  -G</v>
          </cell>
          <cell r="C218" t="str">
            <v>International Assistance Programs</v>
          </cell>
          <cell r="D218" t="str">
            <v>United States International Development Finance Corporation Prog</v>
          </cell>
          <cell r="E218" t="str">
            <v>USAID Mission-led Guarantees</v>
          </cell>
          <cell r="F218" t="str">
            <v>G</v>
          </cell>
          <cell r="G218">
            <v>9636.1540000000005</v>
          </cell>
          <cell r="H218">
            <v>14707.6392</v>
          </cell>
          <cell r="I218">
            <v>2712.1057000000001</v>
          </cell>
          <cell r="J218">
            <v>-5071.4852000000001</v>
          </cell>
          <cell r="K218">
            <v>-1816.0066999999999</v>
          </cell>
          <cell r="L218" t="str">
            <v>Approved</v>
          </cell>
          <cell r="N218">
            <v>10532.252999999999</v>
          </cell>
          <cell r="O218" t="str">
            <v>184-22-0110  -GUSAID Mission-led Guarantees</v>
          </cell>
        </row>
        <row r="219">
          <cell r="A219" t="str">
            <v>184-22-0401  -GDFC Urban and Environmental Loan Guarantees</v>
          </cell>
          <cell r="B219" t="str">
            <v>184-22-0401  -G</v>
          </cell>
          <cell r="C219" t="str">
            <v>International Assistance Programs</v>
          </cell>
          <cell r="D219" t="str">
            <v>Urban and Environmental Credit Program Account</v>
          </cell>
          <cell r="E219" t="str">
            <v>DFC Urban and Environmental Loan Guarantees</v>
          </cell>
          <cell r="F219" t="str">
            <v>G</v>
          </cell>
          <cell r="G219">
            <v>2243.8110000000001</v>
          </cell>
          <cell r="H219">
            <v>2243.8110000000001</v>
          </cell>
          <cell r="I219">
            <v>10880.955400000001</v>
          </cell>
          <cell r="J219">
            <v>0</v>
          </cell>
          <cell r="K219">
            <v>0</v>
          </cell>
          <cell r="L219" t="str">
            <v>Approved</v>
          </cell>
          <cell r="N219">
            <v>13124.7664</v>
          </cell>
          <cell r="O219" t="str">
            <v>184-22-0401  -GDFC Urban and Environmental Loan Guarantees</v>
          </cell>
        </row>
        <row r="220">
          <cell r="A220" t="str">
            <v>184-22-0410  -GInsurance of Debt</v>
          </cell>
          <cell r="B220" t="str">
            <v>184-22-0410  -G</v>
          </cell>
          <cell r="C220" t="str">
            <v>International Assistance Programs</v>
          </cell>
          <cell r="D220" t="str">
            <v>U.S. International Development Finance Corporation Insurance of</v>
          </cell>
          <cell r="E220" t="str">
            <v>Insurance of Debt</v>
          </cell>
          <cell r="F220" t="str">
            <v>G</v>
          </cell>
          <cell r="G220">
            <v>15154.338599999999</v>
          </cell>
          <cell r="H220">
            <v>15154.338599999999</v>
          </cell>
          <cell r="I220">
            <v>735.12450000000001</v>
          </cell>
          <cell r="J220">
            <v>0</v>
          </cell>
          <cell r="K220">
            <v>0</v>
          </cell>
          <cell r="L220" t="str">
            <v>Approved</v>
          </cell>
          <cell r="N220">
            <v>15889.463099999999</v>
          </cell>
          <cell r="O220" t="str">
            <v>184-22-0410  -GInsurance of Debt</v>
          </cell>
        </row>
        <row r="221">
          <cell r="A221" t="str">
            <v>351-00-0100  -DDirect Loans: Export Financing</v>
          </cell>
          <cell r="B221" t="str">
            <v>351-00-0100  -D</v>
          </cell>
          <cell r="C221" t="str">
            <v>Export-Import Bank of the United States</v>
          </cell>
          <cell r="D221" t="str">
            <v>Export-Import Bank Loans Program Account</v>
          </cell>
          <cell r="E221" t="str">
            <v>Direct Loans: Export Financing</v>
          </cell>
          <cell r="F221" t="str">
            <v>D</v>
          </cell>
          <cell r="G221">
            <v>-52779.115100000003</v>
          </cell>
          <cell r="H221">
            <v>40112.114200000004</v>
          </cell>
          <cell r="I221">
            <v>7137.1097</v>
          </cell>
          <cell r="J221">
            <v>-92891.229300000006</v>
          </cell>
          <cell r="K221">
            <v>-25255.028600000001</v>
          </cell>
          <cell r="L221" t="str">
            <v>Supplement Details</v>
          </cell>
          <cell r="N221">
            <v>-70897.034</v>
          </cell>
          <cell r="O221" t="str">
            <v>351-00-0100  -DDirect Loans: Export Financing</v>
          </cell>
        </row>
        <row r="222">
          <cell r="A222" t="str">
            <v>351-00-0100  -GLong Term Guarantees</v>
          </cell>
          <cell r="B222" t="str">
            <v>351-00-0100  -G</v>
          </cell>
          <cell r="C222" t="str">
            <v>Export-Import Bank of the United States</v>
          </cell>
          <cell r="D222" t="str">
            <v>Export-Import Bank Loans Program Account</v>
          </cell>
          <cell r="E222" t="str">
            <v>Long Term Guarantees</v>
          </cell>
          <cell r="F222" t="str">
            <v>G</v>
          </cell>
          <cell r="G222">
            <v>-117712.103</v>
          </cell>
          <cell r="H222">
            <v>85026.537500000006</v>
          </cell>
          <cell r="I222">
            <v>28765.886600000002</v>
          </cell>
          <cell r="J222">
            <v>-202738.64050000001</v>
          </cell>
          <cell r="K222">
            <v>-60490.8007</v>
          </cell>
          <cell r="L222" t="str">
            <v>Supplement Details</v>
          </cell>
          <cell r="N222">
            <v>-149437.0171</v>
          </cell>
          <cell r="O222" t="str">
            <v>351-00-0100  -GLong Term Guarantees</v>
          </cell>
        </row>
        <row r="223">
          <cell r="A223" t="str">
            <v>351-00-0100  -GMedium Term Guarantees</v>
          </cell>
          <cell r="B223" t="str">
            <v>351-00-0100  -G</v>
          </cell>
          <cell r="C223" t="str">
            <v>Export-Import Bank of the United States</v>
          </cell>
          <cell r="D223" t="str">
            <v>Export-Import Bank Loans Program Account</v>
          </cell>
          <cell r="E223" t="str">
            <v>Medium Term Guarantees</v>
          </cell>
          <cell r="F223" t="str">
            <v>G</v>
          </cell>
          <cell r="G223">
            <v>-28207.2412</v>
          </cell>
          <cell r="H223">
            <v>4302.3148000000001</v>
          </cell>
          <cell r="I223">
            <v>997.68510000000003</v>
          </cell>
          <cell r="J223">
            <v>-32509.556</v>
          </cell>
          <cell r="K223">
            <v>-1637.327</v>
          </cell>
          <cell r="L223" t="str">
            <v>Supplement Details</v>
          </cell>
          <cell r="N223">
            <v>-28846.883100000003</v>
          </cell>
          <cell r="O223" t="str">
            <v>351-00-0100  -GMedium Term Guarantees</v>
          </cell>
        </row>
        <row r="224">
          <cell r="A224" t="str">
            <v>351-00-0100  -GMedium Term Insurance</v>
          </cell>
          <cell r="B224" t="str">
            <v>351-00-0100  -G</v>
          </cell>
          <cell r="C224" t="str">
            <v>Export-Import Bank of the United States</v>
          </cell>
          <cell r="D224" t="str">
            <v>Export-Import Bank Loans Program Account</v>
          </cell>
          <cell r="E224" t="str">
            <v>Medium Term Insurance</v>
          </cell>
          <cell r="F224" t="str">
            <v>G</v>
          </cell>
          <cell r="G224">
            <v>-3539.0981999999999</v>
          </cell>
          <cell r="H224">
            <v>905.59450000000004</v>
          </cell>
          <cell r="I224">
            <v>1152.1605999999999</v>
          </cell>
          <cell r="J224">
            <v>-4444.6926999999996</v>
          </cell>
          <cell r="K224">
            <v>-413.07569999999998</v>
          </cell>
          <cell r="L224" t="str">
            <v>Supplement Details</v>
          </cell>
          <cell r="N224">
            <v>-2800.0132999999996</v>
          </cell>
          <cell r="O224" t="str">
            <v>351-00-0100  -GMedium Term Insurance</v>
          </cell>
        </row>
        <row r="225">
          <cell r="A225" t="str">
            <v>351-00-0100  -GShort Term Insurance</v>
          </cell>
          <cell r="B225" t="str">
            <v>351-00-0100  -G</v>
          </cell>
          <cell r="C225" t="str">
            <v>Export-Import Bank of the United States</v>
          </cell>
          <cell r="D225" t="str">
            <v>Export-Import Bank Loans Program Account</v>
          </cell>
          <cell r="E225" t="str">
            <v>Short Term Insurance</v>
          </cell>
          <cell r="F225" t="str">
            <v>G</v>
          </cell>
          <cell r="G225">
            <v>-7337.0866999999998</v>
          </cell>
          <cell r="H225">
            <v>1418.8484000000001</v>
          </cell>
          <cell r="I225">
            <v>269.29809999999998</v>
          </cell>
          <cell r="J225">
            <v>-8755.9351000000006</v>
          </cell>
          <cell r="K225">
            <v>-279.24829999999997</v>
          </cell>
          <cell r="L225" t="str">
            <v>Supplement Details</v>
          </cell>
          <cell r="N225">
            <v>-7347.036900000001</v>
          </cell>
          <cell r="O225" t="str">
            <v>351-00-0100  -GShort Term Insurance</v>
          </cell>
        </row>
      </sheetData>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AD3F6-F8BB-4E33-957E-58518CE522CC}">
  <sheetPr>
    <pageSetUpPr fitToPage="1"/>
  </sheetPr>
  <dimension ref="A1:P58"/>
  <sheetViews>
    <sheetView tabSelected="1" zoomScale="80" zoomScaleNormal="80" zoomScaleSheetLayoutView="85" workbookViewId="0">
      <selection activeCell="I61" sqref="I61"/>
    </sheetView>
  </sheetViews>
  <sheetFormatPr baseColWidth="10" defaultColWidth="9.1640625" defaultRowHeight="15" customHeight="1"/>
  <cols>
    <col min="1" max="1" width="61" style="1" customWidth="1"/>
    <col min="2" max="2" width="12.1640625" style="1" hidden="1" customWidth="1"/>
    <col min="3" max="16" width="12.1640625" style="1" customWidth="1"/>
    <col min="17" max="16384" width="9.1640625" style="1"/>
  </cols>
  <sheetData>
    <row r="1" spans="1:16" ht="15" customHeight="1">
      <c r="A1" s="22" t="s">
        <v>145</v>
      </c>
      <c r="B1" s="21"/>
      <c r="C1" s="21"/>
      <c r="D1" s="21"/>
      <c r="E1" s="21"/>
      <c r="F1" s="21"/>
      <c r="G1" s="21"/>
      <c r="H1" s="21"/>
      <c r="I1" s="21"/>
      <c r="J1" s="21"/>
      <c r="K1" s="21"/>
      <c r="L1" s="21"/>
      <c r="M1" s="21"/>
      <c r="N1" s="21"/>
      <c r="O1" s="21"/>
      <c r="P1" s="21"/>
    </row>
    <row r="2" spans="1:16" ht="15" customHeight="1">
      <c r="A2" s="22" t="s">
        <v>144</v>
      </c>
      <c r="B2" s="21"/>
      <c r="C2" s="21"/>
      <c r="D2" s="21"/>
      <c r="E2" s="21"/>
      <c r="F2" s="21"/>
      <c r="G2" s="21"/>
      <c r="H2" s="21"/>
      <c r="I2" s="21"/>
      <c r="J2" s="21"/>
      <c r="K2" s="21"/>
      <c r="L2" s="21"/>
      <c r="M2" s="21"/>
      <c r="N2" s="21"/>
      <c r="O2" s="21"/>
      <c r="P2" s="21"/>
    </row>
    <row r="3" spans="1:16" ht="15" customHeight="1">
      <c r="A3" s="20" t="s">
        <v>22</v>
      </c>
      <c r="B3" s="20"/>
      <c r="C3" s="20"/>
      <c r="D3" s="20"/>
      <c r="E3" s="20"/>
      <c r="F3" s="20"/>
      <c r="G3" s="20"/>
      <c r="H3" s="20"/>
      <c r="I3" s="20"/>
      <c r="J3" s="20"/>
      <c r="K3" s="20"/>
      <c r="L3" s="20"/>
      <c r="M3" s="20"/>
      <c r="N3" s="20"/>
      <c r="O3" s="20"/>
      <c r="P3" s="20"/>
    </row>
    <row r="4" spans="1:16" s="18" customFormat="1" ht="15" customHeight="1">
      <c r="O4" s="19" t="s">
        <v>21</v>
      </c>
      <c r="P4" s="19"/>
    </row>
    <row r="5" spans="1:16" s="14" customFormat="1" ht="15" customHeight="1">
      <c r="A5" s="17"/>
      <c r="B5" s="16">
        <v>2021</v>
      </c>
      <c r="C5" s="16">
        <v>2022</v>
      </c>
      <c r="D5" s="16">
        <v>2023</v>
      </c>
      <c r="E5" s="16">
        <v>2024</v>
      </c>
      <c r="F5" s="16">
        <v>2025</v>
      </c>
      <c r="G5" s="16">
        <v>2026</v>
      </c>
      <c r="H5" s="16">
        <v>2027</v>
      </c>
      <c r="I5" s="16">
        <v>2028</v>
      </c>
      <c r="J5" s="16">
        <v>2029</v>
      </c>
      <c r="K5" s="16">
        <v>2030</v>
      </c>
      <c r="L5" s="16">
        <v>2031</v>
      </c>
      <c r="M5" s="16">
        <v>2032</v>
      </c>
      <c r="N5" s="16">
        <v>2033</v>
      </c>
      <c r="O5" s="15" t="s">
        <v>20</v>
      </c>
      <c r="P5" s="15" t="s">
        <v>19</v>
      </c>
    </row>
    <row r="7" spans="1:16" ht="15" customHeight="1">
      <c r="A7" s="13" t="s">
        <v>18</v>
      </c>
    </row>
    <row r="8" spans="1:16" ht="15" customHeight="1">
      <c r="A8" s="2" t="s">
        <v>11</v>
      </c>
      <c r="C8" s="1">
        <v>4897.3990000000003</v>
      </c>
      <c r="D8" s="1">
        <v>4802.4830000000002</v>
      </c>
      <c r="E8" s="1">
        <v>5036.384</v>
      </c>
      <c r="F8" s="1">
        <v>5419.473</v>
      </c>
      <c r="G8" s="1">
        <v>5772.6220000000003</v>
      </c>
      <c r="H8" s="1">
        <v>6080.4620000000004</v>
      </c>
      <c r="I8" s="1">
        <v>6399.527</v>
      </c>
      <c r="J8" s="1">
        <v>6669.3950000000004</v>
      </c>
      <c r="K8" s="1">
        <v>6952.8149999999996</v>
      </c>
      <c r="L8" s="1">
        <v>7264.2209999999995</v>
      </c>
      <c r="M8" s="1">
        <v>7601.0720000000001</v>
      </c>
      <c r="N8" s="1">
        <v>7991.317</v>
      </c>
      <c r="O8" s="1">
        <v>28708.468000000001</v>
      </c>
      <c r="P8" s="1">
        <v>65187.288</v>
      </c>
    </row>
    <row r="9" spans="1:16" ht="15" customHeight="1">
      <c r="A9" s="2" t="s">
        <v>10</v>
      </c>
      <c r="B9" s="12"/>
      <c r="C9" s="12">
        <v>6273.3239999999996</v>
      </c>
      <c r="D9" s="12">
        <v>6371.8270000000002</v>
      </c>
      <c r="E9" s="12">
        <v>6882.7380000000003</v>
      </c>
      <c r="F9" s="12">
        <v>7090.942</v>
      </c>
      <c r="G9" s="12">
        <v>7293.5720000000001</v>
      </c>
      <c r="H9" s="12">
        <v>7589.3729999999996</v>
      </c>
      <c r="I9" s="12">
        <v>8003.1390000000001</v>
      </c>
      <c r="J9" s="12">
        <v>8205.1020000000008</v>
      </c>
      <c r="K9" s="12">
        <v>8639.2749999999996</v>
      </c>
      <c r="L9" s="12">
        <v>9039.723</v>
      </c>
      <c r="M9" s="12">
        <v>9471.9089999999997</v>
      </c>
      <c r="N9" s="12">
        <v>10025.991</v>
      </c>
      <c r="O9" s="12">
        <v>36859.764000000003</v>
      </c>
      <c r="P9" s="12">
        <v>82241.763999999996</v>
      </c>
    </row>
    <row r="10" spans="1:16" ht="15" customHeight="1">
      <c r="A10" s="2" t="s">
        <v>9</v>
      </c>
      <c r="C10" s="1">
        <v>1375.925</v>
      </c>
      <c r="D10" s="1">
        <v>1569.3440000000001</v>
      </c>
      <c r="E10" s="1">
        <v>1846.354</v>
      </c>
      <c r="F10" s="1">
        <v>1671.4690000000001</v>
      </c>
      <c r="G10" s="1">
        <v>1520.95</v>
      </c>
      <c r="H10" s="1">
        <v>1508.9110000000001</v>
      </c>
      <c r="I10" s="1">
        <v>1603.6120000000001</v>
      </c>
      <c r="J10" s="1">
        <v>1535.7070000000001</v>
      </c>
      <c r="K10" s="1">
        <v>1686.46</v>
      </c>
      <c r="L10" s="1">
        <v>1775.502</v>
      </c>
      <c r="M10" s="1">
        <v>1870.837</v>
      </c>
      <c r="N10" s="1">
        <v>2034.674</v>
      </c>
      <c r="O10" s="1">
        <v>8151.2960000000003</v>
      </c>
      <c r="P10" s="1">
        <v>17054.475999999999</v>
      </c>
    </row>
    <row r="11" spans="1:16" ht="15" customHeight="1">
      <c r="A11" s="2"/>
    </row>
    <row r="12" spans="1:16" ht="15" customHeight="1">
      <c r="A12" s="2" t="s">
        <v>14</v>
      </c>
      <c r="B12" s="1">
        <v>22284</v>
      </c>
      <c r="C12" s="1">
        <v>24252.357</v>
      </c>
      <c r="D12" s="1">
        <v>25909.838</v>
      </c>
      <c r="E12" s="1">
        <v>27782.667000000001</v>
      </c>
      <c r="F12" s="1">
        <v>29591.652999999998</v>
      </c>
      <c r="G12" s="1">
        <v>31232.761999999999</v>
      </c>
      <c r="H12" s="1">
        <v>32850.633000000002</v>
      </c>
      <c r="I12" s="1">
        <v>34516.798000000003</v>
      </c>
      <c r="J12" s="1">
        <v>36106.137000000002</v>
      </c>
      <c r="K12" s="1">
        <v>37837.839999999997</v>
      </c>
      <c r="L12" s="1">
        <v>39650.004000000001</v>
      </c>
      <c r="M12" s="1">
        <v>41553.483</v>
      </c>
      <c r="N12" s="1">
        <v>43619.235999999997</v>
      </c>
    </row>
    <row r="13" spans="1:16" ht="15" customHeight="1">
      <c r="A13" s="2" t="s">
        <v>13</v>
      </c>
      <c r="C13" s="1">
        <v>22048.847000000002</v>
      </c>
      <c r="D13" s="1">
        <v>23618.594000000001</v>
      </c>
      <c r="E13" s="1">
        <v>25464.699000000001</v>
      </c>
      <c r="F13" s="1">
        <v>27136.550999999999</v>
      </c>
      <c r="G13" s="1">
        <v>28657.850999999999</v>
      </c>
      <c r="H13" s="1">
        <v>30166.865000000002</v>
      </c>
      <c r="I13" s="1">
        <v>31770.548999999999</v>
      </c>
      <c r="J13" s="1">
        <v>33306.269</v>
      </c>
      <c r="K13" s="1">
        <v>34996.758999999998</v>
      </c>
      <c r="L13" s="1">
        <v>36776.165000000001</v>
      </c>
      <c r="M13" s="1">
        <v>38646.756000000001</v>
      </c>
      <c r="N13" s="1">
        <v>40681.017999999996</v>
      </c>
    </row>
    <row r="14" spans="1:16" ht="15" customHeight="1">
      <c r="A14" s="2"/>
    </row>
    <row r="15" spans="1:16" ht="15" customHeight="1">
      <c r="A15" s="2" t="s">
        <v>16</v>
      </c>
      <c r="B15" s="1">
        <v>22385</v>
      </c>
      <c r="C15" s="1">
        <v>25000.400000000001</v>
      </c>
      <c r="D15" s="1">
        <v>26335.7</v>
      </c>
      <c r="E15" s="1">
        <v>27237.5</v>
      </c>
      <c r="F15" s="1">
        <v>28432</v>
      </c>
      <c r="G15" s="1">
        <v>29679</v>
      </c>
      <c r="H15" s="1">
        <v>30908.799999999999</v>
      </c>
      <c r="I15" s="1">
        <v>32188.2</v>
      </c>
      <c r="J15" s="1">
        <v>33533.800000000003</v>
      </c>
      <c r="K15" s="1">
        <v>34968.400000000001</v>
      </c>
      <c r="L15" s="1">
        <v>36489.1</v>
      </c>
      <c r="M15" s="1">
        <v>38075.9</v>
      </c>
      <c r="N15" s="1">
        <v>39731.800000000003</v>
      </c>
    </row>
    <row r="16" spans="1:16" ht="15" customHeight="1">
      <c r="A16" s="2"/>
    </row>
    <row r="17" spans="1:16" ht="15" customHeight="1">
      <c r="A17" s="8" t="s">
        <v>15</v>
      </c>
    </row>
    <row r="18" spans="1:16" ht="15" customHeight="1">
      <c r="A18" s="2" t="s">
        <v>11</v>
      </c>
      <c r="B18" s="9"/>
      <c r="C18" s="9">
        <v>0.19600000000000001</v>
      </c>
      <c r="D18" s="9">
        <v>0.182</v>
      </c>
      <c r="E18" s="9">
        <v>0.185</v>
      </c>
      <c r="F18" s="9">
        <v>0.191</v>
      </c>
      <c r="G18" s="9">
        <v>0.19500000000000001</v>
      </c>
      <c r="H18" s="9">
        <v>0.19700000000000001</v>
      </c>
      <c r="I18" s="9">
        <v>0.19900000000000001</v>
      </c>
      <c r="J18" s="9">
        <v>0.19900000000000001</v>
      </c>
      <c r="K18" s="9">
        <v>0.19900000000000001</v>
      </c>
      <c r="L18" s="9">
        <v>0.19900000000000001</v>
      </c>
      <c r="M18" s="9">
        <v>0.2</v>
      </c>
      <c r="N18" s="9">
        <v>0.20100000000000001</v>
      </c>
      <c r="O18" s="9">
        <v>0.193</v>
      </c>
      <c r="P18" s="9">
        <v>0.19600000000000001</v>
      </c>
    </row>
    <row r="19" spans="1:16" ht="15" customHeight="1">
      <c r="A19" s="2" t="s">
        <v>10</v>
      </c>
      <c r="B19" s="5"/>
      <c r="C19" s="5">
        <v>0.251</v>
      </c>
      <c r="D19" s="5">
        <v>0.24199999999999999</v>
      </c>
      <c r="E19" s="5">
        <v>0.253</v>
      </c>
      <c r="F19" s="5">
        <v>0.249</v>
      </c>
      <c r="G19" s="5">
        <v>0.246</v>
      </c>
      <c r="H19" s="5">
        <v>0.246</v>
      </c>
      <c r="I19" s="5">
        <v>0.249</v>
      </c>
      <c r="J19" s="5">
        <v>0.245</v>
      </c>
      <c r="K19" s="5">
        <v>0.247</v>
      </c>
      <c r="L19" s="5">
        <v>0.248</v>
      </c>
      <c r="M19" s="5">
        <v>0.249</v>
      </c>
      <c r="N19" s="5">
        <v>0.252</v>
      </c>
      <c r="O19" s="5">
        <v>0.248</v>
      </c>
      <c r="P19" s="5">
        <v>0.248</v>
      </c>
    </row>
    <row r="20" spans="1:16" ht="15" customHeight="1">
      <c r="A20" s="2" t="s">
        <v>9</v>
      </c>
      <c r="B20" s="9"/>
      <c r="C20" s="9">
        <v>5.5E-2</v>
      </c>
      <c r="D20" s="9">
        <v>0.06</v>
      </c>
      <c r="E20" s="9">
        <v>6.8000000000000005E-2</v>
      </c>
      <c r="F20" s="9">
        <v>5.8999999999999997E-2</v>
      </c>
      <c r="G20" s="9">
        <v>5.0999999999999997E-2</v>
      </c>
      <c r="H20" s="9">
        <v>4.9000000000000002E-2</v>
      </c>
      <c r="I20" s="9">
        <v>0.05</v>
      </c>
      <c r="J20" s="9">
        <v>4.5999999999999999E-2</v>
      </c>
      <c r="K20" s="9">
        <v>4.8000000000000001E-2</v>
      </c>
      <c r="L20" s="9">
        <v>4.9000000000000002E-2</v>
      </c>
      <c r="M20" s="9">
        <v>4.9000000000000002E-2</v>
      </c>
      <c r="N20" s="9">
        <v>5.0999999999999997E-2</v>
      </c>
      <c r="O20" s="9">
        <v>5.5E-2</v>
      </c>
      <c r="P20" s="9">
        <v>5.1999999999999998E-2</v>
      </c>
    </row>
    <row r="21" spans="1:16" ht="15" customHeight="1">
      <c r="A21" s="2"/>
    </row>
    <row r="22" spans="1:16" ht="15" customHeight="1">
      <c r="A22" s="2" t="s">
        <v>14</v>
      </c>
      <c r="B22" s="10">
        <f>B12/B15</f>
        <v>0.9954880500335046</v>
      </c>
      <c r="C22" s="10">
        <v>0.97</v>
      </c>
      <c r="D22" s="10">
        <v>0.98399999999999999</v>
      </c>
      <c r="E22" s="10">
        <v>1.02</v>
      </c>
      <c r="F22" s="10">
        <v>1.0409999999999999</v>
      </c>
      <c r="G22" s="10">
        <v>1.052</v>
      </c>
      <c r="H22" s="10">
        <v>1.0629999999999999</v>
      </c>
      <c r="I22" s="10">
        <v>1.0720000000000001</v>
      </c>
      <c r="J22" s="10">
        <v>1.077</v>
      </c>
      <c r="K22" s="10">
        <v>1.0820000000000001</v>
      </c>
      <c r="L22" s="10">
        <v>1.087</v>
      </c>
      <c r="M22" s="10">
        <v>1.091</v>
      </c>
      <c r="N22" s="10">
        <v>1.0980000000000001</v>
      </c>
    </row>
    <row r="23" spans="1:16" ht="15" customHeight="1">
      <c r="A23" s="2" t="s">
        <v>13</v>
      </c>
      <c r="B23" s="10"/>
      <c r="C23" s="10">
        <v>0.88200000000000001</v>
      </c>
      <c r="D23" s="10">
        <v>0.89700000000000002</v>
      </c>
      <c r="E23" s="10">
        <v>0.93500000000000005</v>
      </c>
      <c r="F23" s="10">
        <v>0.95399999999999996</v>
      </c>
      <c r="G23" s="10">
        <v>0.96599999999999997</v>
      </c>
      <c r="H23" s="10">
        <v>0.97599999999999998</v>
      </c>
      <c r="I23" s="10">
        <v>0.98699999999999999</v>
      </c>
      <c r="J23" s="10">
        <v>0.99299999999999999</v>
      </c>
      <c r="K23" s="10">
        <v>1.0009999999999999</v>
      </c>
      <c r="L23" s="10">
        <v>1.008</v>
      </c>
      <c r="M23" s="10">
        <v>1.0149999999999999</v>
      </c>
      <c r="N23" s="10">
        <v>1.024</v>
      </c>
    </row>
    <row r="24" spans="1:16" ht="15" customHeight="1">
      <c r="A24" s="2"/>
    </row>
    <row r="25" spans="1:16" ht="15" customHeight="1">
      <c r="A25" s="8" t="s">
        <v>4</v>
      </c>
    </row>
    <row r="26" spans="1:16" ht="15" customHeight="1">
      <c r="A26" s="2" t="s">
        <v>3</v>
      </c>
      <c r="C26" s="1">
        <v>-1064.095</v>
      </c>
      <c r="D26" s="1">
        <v>-513.14300000000003</v>
      </c>
      <c r="E26" s="1">
        <v>176.57400000000001</v>
      </c>
      <c r="F26" s="1">
        <v>242.096</v>
      </c>
      <c r="G26" s="1">
        <v>248.62299999999999</v>
      </c>
      <c r="H26" s="1">
        <v>253.65700000000001</v>
      </c>
      <c r="I26" s="1">
        <v>271.32299999999998</v>
      </c>
      <c r="J26" s="1">
        <v>297.55399999999997</v>
      </c>
      <c r="K26" s="1">
        <v>336.66800000000001</v>
      </c>
      <c r="L26" s="1">
        <v>375.45299999999997</v>
      </c>
      <c r="M26" s="1">
        <v>416.697</v>
      </c>
      <c r="N26" s="1">
        <v>447.29500000000002</v>
      </c>
      <c r="O26" s="1">
        <v>1192.2730000000001</v>
      </c>
      <c r="P26" s="1">
        <v>3065.9400000000005</v>
      </c>
    </row>
    <row r="27" spans="1:16" ht="15" customHeight="1">
      <c r="A27" s="2" t="s">
        <v>2</v>
      </c>
      <c r="B27" s="64"/>
      <c r="C27" s="64">
        <v>-4.2999999999999997E-2</v>
      </c>
      <c r="D27" s="64">
        <v>-1.9E-2</v>
      </c>
      <c r="E27" s="64">
        <v>6.0000000000000001E-3</v>
      </c>
      <c r="F27" s="64">
        <v>8.9999999999999993E-3</v>
      </c>
      <c r="G27" s="64">
        <v>8.0000000000000002E-3</v>
      </c>
      <c r="H27" s="64">
        <v>8.0000000000000002E-3</v>
      </c>
      <c r="I27" s="64">
        <v>8.0000000000000002E-3</v>
      </c>
      <c r="J27" s="64">
        <v>8.9999999999999993E-3</v>
      </c>
      <c r="K27" s="64">
        <v>0.01</v>
      </c>
      <c r="L27" s="64">
        <v>0.01</v>
      </c>
      <c r="M27" s="64">
        <v>1.0999999999999999E-2</v>
      </c>
      <c r="N27" s="64">
        <v>1.0999999999999999E-2</v>
      </c>
      <c r="O27" s="9">
        <v>8.0000000000000002E-3</v>
      </c>
      <c r="P27" s="9">
        <v>8.9999999999999993E-3</v>
      </c>
    </row>
    <row r="28" spans="1:16" ht="15" customHeight="1">
      <c r="A28" s="2"/>
    </row>
    <row r="29" spans="1:16" ht="15" customHeight="1">
      <c r="A29" s="8" t="s">
        <v>140</v>
      </c>
    </row>
    <row r="30" spans="1:16" ht="15" customHeight="1">
      <c r="A30" s="2" t="s">
        <v>141</v>
      </c>
      <c r="B30" s="64"/>
      <c r="C30" s="1">
        <f>C46*C15</f>
        <v>-2127.7124460576297</v>
      </c>
      <c r="D30" s="1">
        <f t="shared" ref="D30:N30" si="0">D46*D15</f>
        <v>-634.69916654533495</v>
      </c>
      <c r="E30" s="1">
        <f t="shared" si="0"/>
        <v>-98.445423816339215</v>
      </c>
      <c r="F30" s="1">
        <f t="shared" si="0"/>
        <v>-385.87528752638895</v>
      </c>
      <c r="G30" s="1">
        <f t="shared" si="0"/>
        <v>-430.6542581246494</v>
      </c>
      <c r="H30" s="1">
        <f t="shared" si="0"/>
        <v>-384.04477932544467</v>
      </c>
      <c r="I30" s="1">
        <f t="shared" si="0"/>
        <v>-399.47879338570363</v>
      </c>
      <c r="J30" s="1">
        <f t="shared" si="0"/>
        <v>-420.6070354104923</v>
      </c>
      <c r="K30" s="1">
        <f t="shared" si="0"/>
        <v>-451.3384206323135</v>
      </c>
      <c r="L30" s="1">
        <f t="shared" si="0"/>
        <v>-474.56773248990237</v>
      </c>
      <c r="M30" s="1">
        <f t="shared" si="0"/>
        <v>-473.8011030280332</v>
      </c>
      <c r="N30" s="1">
        <f t="shared" si="0"/>
        <v>-486.09817663404198</v>
      </c>
      <c r="O30" s="1">
        <f>SUM(E30:I30)</f>
        <v>-1698.4985421785259</v>
      </c>
      <c r="P30" s="1">
        <f>SUM(E30:N30)</f>
        <v>-4004.9110103733092</v>
      </c>
    </row>
    <row r="31" spans="1:16" ht="15" customHeight="1">
      <c r="A31" s="7" t="s">
        <v>142</v>
      </c>
      <c r="B31" s="78"/>
      <c r="C31" s="6">
        <f>C46</f>
        <v>-8.5107136128127134E-2</v>
      </c>
      <c r="D31" s="6">
        <f t="shared" ref="D31:P31" si="1">D46</f>
        <v>-2.4100334016006218E-2</v>
      </c>
      <c r="E31" s="6">
        <f t="shared" si="1"/>
        <v>-3.6143340547531606E-3</v>
      </c>
      <c r="F31" s="6">
        <f t="shared" si="1"/>
        <v>-1.3571865768373274E-2</v>
      </c>
      <c r="G31" s="6">
        <f t="shared" si="1"/>
        <v>-1.4510403252287793E-2</v>
      </c>
      <c r="H31" s="6">
        <f t="shared" si="1"/>
        <v>-1.2425095096718238E-2</v>
      </c>
      <c r="I31" s="6">
        <f t="shared" si="1"/>
        <v>-1.2410721736092842E-2</v>
      </c>
      <c r="J31" s="6">
        <f t="shared" si="1"/>
        <v>-1.2542778790667692E-2</v>
      </c>
      <c r="K31" s="6">
        <f t="shared" si="1"/>
        <v>-1.2907036656876307E-2</v>
      </c>
      <c r="L31" s="6">
        <f t="shared" si="1"/>
        <v>-1.3005739590450364E-2</v>
      </c>
      <c r="M31" s="6">
        <f t="shared" si="1"/>
        <v>-1.2443595634719945E-2</v>
      </c>
      <c r="N31" s="6">
        <f t="shared" si="1"/>
        <v>-1.2234486648831464E-2</v>
      </c>
      <c r="O31" s="6">
        <f t="shared" si="1"/>
        <v>-1.1306483981645059E-2</v>
      </c>
      <c r="P31" s="6">
        <f t="shared" si="1"/>
        <v>-1.1966605722977107E-2</v>
      </c>
    </row>
    <row r="32" spans="1:16" ht="15" hidden="1" customHeight="1">
      <c r="A32" s="2"/>
    </row>
    <row r="33" spans="1:16" ht="18" hidden="1" customHeight="1">
      <c r="A33" s="65" t="s">
        <v>138</v>
      </c>
      <c r="B33" s="66"/>
      <c r="C33" s="66"/>
      <c r="D33" s="66"/>
      <c r="E33" s="66"/>
      <c r="F33" s="66"/>
      <c r="G33" s="66"/>
      <c r="H33" s="66"/>
      <c r="I33" s="66"/>
      <c r="J33" s="66"/>
      <c r="K33" s="66"/>
      <c r="L33" s="66"/>
      <c r="M33" s="66"/>
      <c r="N33" s="66"/>
      <c r="O33" s="67"/>
      <c r="P33" s="67"/>
    </row>
    <row r="34" spans="1:16" ht="15" hidden="1" customHeight="1">
      <c r="A34" s="75" t="s">
        <v>137</v>
      </c>
      <c r="B34" s="74"/>
      <c r="C34" s="74">
        <f>'S-4'!B17</f>
        <v>475.887</v>
      </c>
      <c r="D34" s="74">
        <f>'S-4'!C17</f>
        <v>660.64700000000005</v>
      </c>
      <c r="E34" s="74">
        <f>'S-4'!D17</f>
        <v>788.77200000000005</v>
      </c>
      <c r="F34" s="74">
        <f>'S-4'!E17</f>
        <v>832.53300000000002</v>
      </c>
      <c r="G34" s="74">
        <f>'S-4'!F17</f>
        <v>867.20699999999999</v>
      </c>
      <c r="H34" s="74">
        <f>'S-4'!G17</f>
        <v>910.13800000000003</v>
      </c>
      <c r="I34" s="74">
        <f>'S-4'!H17</f>
        <v>960.29899999999998</v>
      </c>
      <c r="J34" s="74">
        <f>'S-4'!I17</f>
        <v>1022.338</v>
      </c>
      <c r="K34" s="74">
        <f>'S-4'!J17</f>
        <v>1093.308</v>
      </c>
      <c r="L34" s="74">
        <f>'S-4'!K17</f>
        <v>1170.9179999999999</v>
      </c>
      <c r="M34" s="74">
        <f>'S-4'!L17</f>
        <v>1250.4570000000001</v>
      </c>
      <c r="N34" s="74">
        <f>'S-4'!M17</f>
        <v>1321.04</v>
      </c>
      <c r="O34" s="74">
        <f>SUM(E34:I34)</f>
        <v>4358.9490000000005</v>
      </c>
      <c r="P34" s="74">
        <f>SUM(E34:N34)</f>
        <v>10217.009999999998</v>
      </c>
    </row>
    <row r="35" spans="1:16" ht="15" hidden="1" customHeight="1">
      <c r="A35" s="75" t="s">
        <v>135</v>
      </c>
      <c r="B35" s="74"/>
      <c r="C35" s="74"/>
      <c r="D35" s="74"/>
      <c r="E35" s="74"/>
      <c r="F35" s="74"/>
      <c r="G35" s="74"/>
      <c r="H35" s="74"/>
      <c r="I35" s="74"/>
      <c r="J35" s="74"/>
      <c r="K35" s="74"/>
      <c r="L35" s="74"/>
      <c r="M35" s="74"/>
      <c r="N35" s="74"/>
      <c r="O35" s="76"/>
      <c r="P35" s="76"/>
    </row>
    <row r="36" spans="1:16" ht="15" hidden="1" customHeight="1">
      <c r="A36" s="75" t="s">
        <v>7</v>
      </c>
      <c r="B36" s="74"/>
      <c r="C36" s="74">
        <f t="shared" ref="C36:N36" si="2">C8</f>
        <v>4897.3990000000003</v>
      </c>
      <c r="D36" s="74">
        <f t="shared" si="2"/>
        <v>4802.4830000000002</v>
      </c>
      <c r="E36" s="74">
        <f t="shared" si="2"/>
        <v>5036.384</v>
      </c>
      <c r="F36" s="74">
        <f t="shared" si="2"/>
        <v>5419.473</v>
      </c>
      <c r="G36" s="74">
        <f t="shared" si="2"/>
        <v>5772.6220000000003</v>
      </c>
      <c r="H36" s="74">
        <f t="shared" si="2"/>
        <v>6080.4620000000004</v>
      </c>
      <c r="I36" s="74">
        <f t="shared" si="2"/>
        <v>6399.527</v>
      </c>
      <c r="J36" s="74">
        <f t="shared" si="2"/>
        <v>6669.3950000000004</v>
      </c>
      <c r="K36" s="74">
        <f t="shared" si="2"/>
        <v>6952.8149999999996</v>
      </c>
      <c r="L36" s="74">
        <f t="shared" si="2"/>
        <v>7264.2209999999995</v>
      </c>
      <c r="M36" s="74">
        <f t="shared" si="2"/>
        <v>7601.0720000000001</v>
      </c>
      <c r="N36" s="74">
        <f t="shared" si="2"/>
        <v>7991.317</v>
      </c>
      <c r="O36" s="74">
        <f>SUM(E36:I36)</f>
        <v>28708.468000000001</v>
      </c>
      <c r="P36" s="74">
        <f>SUM(E36:N36)</f>
        <v>65187.288</v>
      </c>
    </row>
    <row r="37" spans="1:16" ht="15" hidden="1" customHeight="1">
      <c r="A37" s="75" t="s">
        <v>131</v>
      </c>
      <c r="B37" s="74"/>
      <c r="C37" s="74">
        <f t="shared" ref="C37:N37" si="3">C9-C34</f>
        <v>5797.4369999999999</v>
      </c>
      <c r="D37" s="74">
        <f t="shared" si="3"/>
        <v>5711.18</v>
      </c>
      <c r="E37" s="74">
        <f t="shared" si="3"/>
        <v>6093.9660000000003</v>
      </c>
      <c r="F37" s="74">
        <f t="shared" si="3"/>
        <v>6258.4089999999997</v>
      </c>
      <c r="G37" s="74">
        <f t="shared" si="3"/>
        <v>6426.3649999999998</v>
      </c>
      <c r="H37" s="74">
        <f t="shared" si="3"/>
        <v>6679.2349999999997</v>
      </c>
      <c r="I37" s="74">
        <f t="shared" si="3"/>
        <v>7042.84</v>
      </c>
      <c r="J37" s="74">
        <f t="shared" si="3"/>
        <v>7182.764000000001</v>
      </c>
      <c r="K37" s="74">
        <f t="shared" si="3"/>
        <v>7545.9669999999996</v>
      </c>
      <c r="L37" s="74">
        <f t="shared" si="3"/>
        <v>7868.8050000000003</v>
      </c>
      <c r="M37" s="74">
        <f t="shared" si="3"/>
        <v>8221.4519999999993</v>
      </c>
      <c r="N37" s="74">
        <f t="shared" si="3"/>
        <v>8704.9510000000009</v>
      </c>
      <c r="O37" s="74">
        <f>SUM(E37:I37)</f>
        <v>32500.814999999999</v>
      </c>
      <c r="P37" s="74">
        <f>SUM(E37:N37)</f>
        <v>72024.753999999986</v>
      </c>
    </row>
    <row r="38" spans="1:16" ht="15" hidden="1" customHeight="1">
      <c r="A38" s="75" t="s">
        <v>132</v>
      </c>
      <c r="B38" s="74"/>
      <c r="C38" s="74">
        <f>C37-C36</f>
        <v>900.03799999999956</v>
      </c>
      <c r="D38" s="74">
        <f t="shared" ref="D38:N38" si="4">D37-D36</f>
        <v>908.69700000000012</v>
      </c>
      <c r="E38" s="74">
        <f t="shared" si="4"/>
        <v>1057.5820000000003</v>
      </c>
      <c r="F38" s="74">
        <f t="shared" si="4"/>
        <v>838.93599999999969</v>
      </c>
      <c r="G38" s="74">
        <f t="shared" si="4"/>
        <v>653.74299999999948</v>
      </c>
      <c r="H38" s="74">
        <f t="shared" si="4"/>
        <v>598.77299999999923</v>
      </c>
      <c r="I38" s="74">
        <f t="shared" si="4"/>
        <v>643.3130000000001</v>
      </c>
      <c r="J38" s="74">
        <f t="shared" si="4"/>
        <v>513.3690000000006</v>
      </c>
      <c r="K38" s="74">
        <f t="shared" si="4"/>
        <v>593.15200000000004</v>
      </c>
      <c r="L38" s="74">
        <f t="shared" si="4"/>
        <v>604.58400000000074</v>
      </c>
      <c r="M38" s="74">
        <f t="shared" si="4"/>
        <v>620.3799999999992</v>
      </c>
      <c r="N38" s="74">
        <f t="shared" si="4"/>
        <v>713.63400000000092</v>
      </c>
      <c r="O38" s="74">
        <f>SUM(E38:I38)</f>
        <v>3792.3469999999988</v>
      </c>
      <c r="P38" s="74">
        <f>SUM(E38:N38)</f>
        <v>6837.4660000000003</v>
      </c>
    </row>
    <row r="39" spans="1:16" ht="15" hidden="1" customHeight="1">
      <c r="A39" s="75" t="s">
        <v>133</v>
      </c>
      <c r="B39" s="74"/>
      <c r="C39" s="74">
        <f>'S-10'!B26</f>
        <v>593.61500000000001</v>
      </c>
      <c r="D39" s="74">
        <f>'S-10'!C26</f>
        <v>88.137</v>
      </c>
      <c r="E39" s="74">
        <f>'S-10'!D26</f>
        <v>26.475999999999999</v>
      </c>
      <c r="F39" s="74">
        <f>'S-10'!E26</f>
        <v>137.517</v>
      </c>
      <c r="G39" s="74">
        <f>'S-10'!F26</f>
        <v>120.15900000000001</v>
      </c>
      <c r="H39" s="74">
        <f>'S-10'!G26</f>
        <v>108.96</v>
      </c>
      <c r="I39" s="74">
        <f>'S-10'!H26</f>
        <v>62.552999999999997</v>
      </c>
      <c r="J39" s="74">
        <f>'S-10'!I26</f>
        <v>53.631999999999998</v>
      </c>
      <c r="K39" s="74">
        <f>'S-10'!J26</f>
        <v>45.243000000000002</v>
      </c>
      <c r="L39" s="74">
        <f>'S-10'!K26</f>
        <v>36.661999999999999</v>
      </c>
      <c r="M39" s="74">
        <f>'S-10'!L26</f>
        <v>32.642000000000003</v>
      </c>
      <c r="N39" s="74">
        <f>'S-10'!M26</f>
        <v>31.079000000000001</v>
      </c>
      <c r="O39" s="74">
        <f>SUM(E39:I39)</f>
        <v>455.66499999999996</v>
      </c>
      <c r="P39" s="74">
        <f>SUM(E39:N39)</f>
        <v>654.923</v>
      </c>
    </row>
    <row r="40" spans="1:16" ht="15" hidden="1" customHeight="1">
      <c r="A40" s="73" t="s">
        <v>134</v>
      </c>
      <c r="B40" s="74"/>
      <c r="C40" s="74">
        <f>C34+C38+C39</f>
        <v>1969.5399999999995</v>
      </c>
      <c r="D40" s="74">
        <f t="shared" ref="D40:N40" si="5">D34+D38+D39</f>
        <v>1657.481</v>
      </c>
      <c r="E40" s="74">
        <f t="shared" si="5"/>
        <v>1872.8300000000004</v>
      </c>
      <c r="F40" s="74">
        <f t="shared" si="5"/>
        <v>1808.9859999999996</v>
      </c>
      <c r="G40" s="74">
        <f t="shared" si="5"/>
        <v>1641.1089999999995</v>
      </c>
      <c r="H40" s="74">
        <f t="shared" si="5"/>
        <v>1617.8709999999992</v>
      </c>
      <c r="I40" s="74">
        <f t="shared" si="5"/>
        <v>1666.165</v>
      </c>
      <c r="J40" s="74">
        <f t="shared" si="5"/>
        <v>1589.3390000000006</v>
      </c>
      <c r="K40" s="74">
        <f t="shared" si="5"/>
        <v>1731.703</v>
      </c>
      <c r="L40" s="74">
        <f t="shared" si="5"/>
        <v>1812.1640000000007</v>
      </c>
      <c r="M40" s="74">
        <f t="shared" si="5"/>
        <v>1903.4789999999994</v>
      </c>
      <c r="N40" s="74">
        <f t="shared" si="5"/>
        <v>2065.7530000000011</v>
      </c>
      <c r="O40" s="74">
        <f>SUM(E40:I40)</f>
        <v>8606.9609999999993</v>
      </c>
      <c r="P40" s="74">
        <f>SUM(E40:N40)</f>
        <v>17709.399000000001</v>
      </c>
    </row>
    <row r="41" spans="1:16" ht="15" hidden="1" customHeight="1">
      <c r="A41" s="75"/>
      <c r="B41" s="74"/>
      <c r="C41" s="74"/>
      <c r="D41" s="74"/>
      <c r="E41" s="74"/>
      <c r="F41" s="74"/>
      <c r="G41" s="74"/>
      <c r="H41" s="74"/>
      <c r="I41" s="74"/>
      <c r="J41" s="74"/>
      <c r="K41" s="74"/>
      <c r="L41" s="74"/>
      <c r="M41" s="74"/>
      <c r="N41" s="74"/>
      <c r="O41" s="74"/>
      <c r="P41" s="74"/>
    </row>
    <row r="42" spans="1:16" ht="15" hidden="1" customHeight="1">
      <c r="A42" s="75" t="s">
        <v>136</v>
      </c>
      <c r="B42" s="74"/>
      <c r="C42" s="74"/>
      <c r="D42" s="74"/>
      <c r="E42" s="74"/>
      <c r="F42" s="74"/>
      <c r="G42" s="74"/>
      <c r="H42" s="74"/>
      <c r="I42" s="74"/>
      <c r="J42" s="74"/>
      <c r="K42" s="74"/>
      <c r="L42" s="74"/>
      <c r="M42" s="74"/>
      <c r="N42" s="74"/>
      <c r="O42" s="74"/>
      <c r="P42" s="74"/>
    </row>
    <row r="43" spans="1:16" ht="15" hidden="1" customHeight="1">
      <c r="A43" s="68" t="s">
        <v>139</v>
      </c>
      <c r="B43" s="69"/>
      <c r="C43" s="69"/>
      <c r="D43" s="69"/>
      <c r="E43" s="69"/>
      <c r="F43" s="69"/>
      <c r="G43" s="69"/>
      <c r="H43" s="69"/>
      <c r="I43" s="69"/>
      <c r="J43" s="69"/>
      <c r="K43" s="69"/>
      <c r="L43" s="69"/>
      <c r="M43" s="69"/>
      <c r="N43" s="69"/>
      <c r="O43" s="70"/>
      <c r="P43" s="70"/>
    </row>
    <row r="44" spans="1:16" ht="15" hidden="1" customHeight="1">
      <c r="A44" s="75" t="s">
        <v>122</v>
      </c>
      <c r="B44" s="77"/>
      <c r="C44" s="77">
        <f>C34/C15</f>
        <v>1.9035175437193005E-2</v>
      </c>
      <c r="D44" s="77">
        <f t="shared" ref="D44:N44" si="6">D34/D15</f>
        <v>2.5085606230326137E-2</v>
      </c>
      <c r="E44" s="77">
        <f t="shared" si="6"/>
        <v>2.8959045433685177E-2</v>
      </c>
      <c r="F44" s="77">
        <f t="shared" si="6"/>
        <v>2.9281548958919528E-2</v>
      </c>
      <c r="G44" s="77">
        <f t="shared" si="6"/>
        <v>2.9219549176185182E-2</v>
      </c>
      <c r="H44" s="77">
        <f t="shared" si="6"/>
        <v>2.9445918314525314E-2</v>
      </c>
      <c r="I44" s="77">
        <f t="shared" si="6"/>
        <v>2.983388322428716E-2</v>
      </c>
      <c r="J44" s="77">
        <f t="shared" si="6"/>
        <v>3.0486792430324029E-2</v>
      </c>
      <c r="K44" s="77">
        <f t="shared" si="6"/>
        <v>3.1265599798675374E-2</v>
      </c>
      <c r="L44" s="77">
        <f t="shared" si="6"/>
        <v>3.2089528105653464E-2</v>
      </c>
      <c r="M44" s="77">
        <f t="shared" si="6"/>
        <v>3.2841167247524027E-2</v>
      </c>
      <c r="N44" s="77">
        <f t="shared" si="6"/>
        <v>3.3248934103161695E-2</v>
      </c>
      <c r="O44" s="76">
        <f>AVERAGE(E44:I44)</f>
        <v>2.9347989021520471E-2</v>
      </c>
      <c r="P44" s="76">
        <f>AVERAGE(E44:N44)</f>
        <v>3.0667196679294094E-2</v>
      </c>
    </row>
    <row r="45" spans="1:16" ht="15" hidden="1" customHeight="1">
      <c r="A45" s="75" t="s">
        <v>130</v>
      </c>
      <c r="B45" s="77"/>
      <c r="C45" s="77">
        <f t="shared" ref="C45:N45" si="7">(C15/B15-1)*B12/C15</f>
        <v>0.10414231156532014</v>
      </c>
      <c r="D45" s="77">
        <f t="shared" si="7"/>
        <v>4.9185940246332355E-2</v>
      </c>
      <c r="E45" s="77">
        <f t="shared" si="7"/>
        <v>3.2573379488438338E-2</v>
      </c>
      <c r="F45" s="77">
        <f t="shared" si="7"/>
        <v>4.2853414727292802E-2</v>
      </c>
      <c r="G45" s="77">
        <f t="shared" si="7"/>
        <v>4.3729952428472975E-2</v>
      </c>
      <c r="H45" s="77">
        <f t="shared" si="7"/>
        <v>4.1871013411243552E-2</v>
      </c>
      <c r="I45" s="77">
        <f t="shared" si="7"/>
        <v>4.2244604960380003E-2</v>
      </c>
      <c r="J45" s="77">
        <f t="shared" si="7"/>
        <v>4.3029571220991721E-2</v>
      </c>
      <c r="K45" s="77">
        <f t="shared" si="7"/>
        <v>4.4172636455551681E-2</v>
      </c>
      <c r="L45" s="77">
        <f t="shared" si="7"/>
        <v>4.5095267696103829E-2</v>
      </c>
      <c r="M45" s="77">
        <f t="shared" si="7"/>
        <v>4.5284762882243972E-2</v>
      </c>
      <c r="N45" s="77">
        <f t="shared" si="7"/>
        <v>4.5483420751993159E-2</v>
      </c>
      <c r="O45" s="76">
        <f>AVERAGE(E45:I45)</f>
        <v>4.0654473003165534E-2</v>
      </c>
      <c r="P45" s="76">
        <f>AVERAGE(E45:N45)</f>
        <v>4.2633802402271201E-2</v>
      </c>
    </row>
    <row r="46" spans="1:16" ht="15" hidden="1" customHeight="1">
      <c r="A46" s="68" t="s">
        <v>129</v>
      </c>
      <c r="B46" s="69"/>
      <c r="C46" s="69">
        <f>C44-C45</f>
        <v>-8.5107136128127134E-2</v>
      </c>
      <c r="D46" s="69">
        <f t="shared" ref="D46:N46" si="8">D44-D45</f>
        <v>-2.4100334016006218E-2</v>
      </c>
      <c r="E46" s="69">
        <f t="shared" si="8"/>
        <v>-3.6143340547531606E-3</v>
      </c>
      <c r="F46" s="69">
        <f t="shared" si="8"/>
        <v>-1.3571865768373274E-2</v>
      </c>
      <c r="G46" s="69">
        <f t="shared" si="8"/>
        <v>-1.4510403252287793E-2</v>
      </c>
      <c r="H46" s="69">
        <f t="shared" si="8"/>
        <v>-1.2425095096718238E-2</v>
      </c>
      <c r="I46" s="69">
        <f t="shared" si="8"/>
        <v>-1.2410721736092842E-2</v>
      </c>
      <c r="J46" s="69">
        <f t="shared" si="8"/>
        <v>-1.2542778790667692E-2</v>
      </c>
      <c r="K46" s="69">
        <f t="shared" si="8"/>
        <v>-1.2907036656876307E-2</v>
      </c>
      <c r="L46" s="69">
        <f t="shared" si="8"/>
        <v>-1.3005739590450364E-2</v>
      </c>
      <c r="M46" s="69">
        <f t="shared" si="8"/>
        <v>-1.2443595634719945E-2</v>
      </c>
      <c r="N46" s="69">
        <f t="shared" si="8"/>
        <v>-1.2234486648831464E-2</v>
      </c>
      <c r="O46" s="70">
        <f>AVERAGE(E46:I46)</f>
        <v>-1.1306483981645059E-2</v>
      </c>
      <c r="P46" s="70">
        <f>AVERAGE(E46:N46)</f>
        <v>-1.1966605722977107E-2</v>
      </c>
    </row>
    <row r="47" spans="1:16" ht="15" hidden="1" customHeight="1">
      <c r="A47" s="68" t="s">
        <v>135</v>
      </c>
      <c r="B47" s="69"/>
      <c r="C47" s="69"/>
      <c r="D47" s="69"/>
      <c r="E47" s="69"/>
      <c r="F47" s="69"/>
      <c r="G47" s="69"/>
      <c r="H47" s="69"/>
      <c r="I47" s="69"/>
      <c r="J47" s="69"/>
      <c r="K47" s="69"/>
      <c r="L47" s="69"/>
      <c r="M47" s="69"/>
      <c r="N47" s="69"/>
      <c r="O47" s="70"/>
      <c r="P47" s="70"/>
    </row>
    <row r="48" spans="1:16" ht="15" hidden="1" customHeight="1">
      <c r="A48" s="75" t="s">
        <v>7</v>
      </c>
      <c r="B48" s="77"/>
      <c r="C48" s="77">
        <f>C18</f>
        <v>0.19600000000000001</v>
      </c>
      <c r="D48" s="77">
        <f t="shared" ref="D48:N48" si="9">D18</f>
        <v>0.182</v>
      </c>
      <c r="E48" s="77">
        <f t="shared" si="9"/>
        <v>0.185</v>
      </c>
      <c r="F48" s="77">
        <f t="shared" si="9"/>
        <v>0.191</v>
      </c>
      <c r="G48" s="77">
        <f t="shared" si="9"/>
        <v>0.19500000000000001</v>
      </c>
      <c r="H48" s="77">
        <f t="shared" si="9"/>
        <v>0.19700000000000001</v>
      </c>
      <c r="I48" s="77">
        <f t="shared" si="9"/>
        <v>0.19900000000000001</v>
      </c>
      <c r="J48" s="77">
        <f t="shared" si="9"/>
        <v>0.19900000000000001</v>
      </c>
      <c r="K48" s="77">
        <f t="shared" si="9"/>
        <v>0.19900000000000001</v>
      </c>
      <c r="L48" s="77">
        <f t="shared" si="9"/>
        <v>0.19900000000000001</v>
      </c>
      <c r="M48" s="77">
        <f t="shared" si="9"/>
        <v>0.2</v>
      </c>
      <c r="N48" s="77">
        <f t="shared" si="9"/>
        <v>0.20100000000000001</v>
      </c>
      <c r="O48" s="76">
        <f>AVERAGE(E48:I48)</f>
        <v>0.19340000000000002</v>
      </c>
      <c r="P48" s="76">
        <f>AVERAGE(E48:N48)</f>
        <v>0.19650000000000004</v>
      </c>
    </row>
    <row r="49" spans="1:16" ht="15" hidden="1" customHeight="1">
      <c r="A49" s="75" t="s">
        <v>131</v>
      </c>
      <c r="B49" s="77"/>
      <c r="C49" s="77">
        <f t="shared" ref="C49:N49" si="10">C37/C15</f>
        <v>0.23189376969968478</v>
      </c>
      <c r="D49" s="77">
        <f t="shared" si="10"/>
        <v>0.2168607631466033</v>
      </c>
      <c r="E49" s="77">
        <f t="shared" si="10"/>
        <v>0.22373441027994495</v>
      </c>
      <c r="F49" s="77">
        <f t="shared" si="10"/>
        <v>0.22011849324704558</v>
      </c>
      <c r="G49" s="77">
        <f t="shared" si="10"/>
        <v>0.21652902725833079</v>
      </c>
      <c r="H49" s="77">
        <f t="shared" si="10"/>
        <v>0.21609493089346724</v>
      </c>
      <c r="I49" s="77">
        <f t="shared" si="10"/>
        <v>0.218801921200937</v>
      </c>
      <c r="J49" s="77">
        <f t="shared" si="10"/>
        <v>0.2141947527569199</v>
      </c>
      <c r="K49" s="77">
        <f t="shared" si="10"/>
        <v>0.21579388819619999</v>
      </c>
      <c r="L49" s="77">
        <f t="shared" si="10"/>
        <v>0.21564809765107937</v>
      </c>
      <c r="M49" s="77">
        <f t="shared" si="10"/>
        <v>0.21592272277214719</v>
      </c>
      <c r="N49" s="77">
        <f t="shared" si="10"/>
        <v>0.21909279217150998</v>
      </c>
      <c r="O49" s="76">
        <f>AVERAGE(E49:I49)</f>
        <v>0.21905575657594509</v>
      </c>
      <c r="P49" s="76">
        <f>AVERAGE(E49:N49)</f>
        <v>0.21759310364275816</v>
      </c>
    </row>
    <row r="50" spans="1:16" ht="15" hidden="1" customHeight="1">
      <c r="A50" s="68" t="s">
        <v>132</v>
      </c>
      <c r="B50" s="69"/>
      <c r="C50" s="69">
        <f>C49-C48</f>
        <v>3.5893769699684774E-2</v>
      </c>
      <c r="D50" s="69">
        <f t="shared" ref="D50:N50" si="11">D49-D48</f>
        <v>3.4860763146603302E-2</v>
      </c>
      <c r="E50" s="69">
        <f t="shared" si="11"/>
        <v>3.8734410279944953E-2</v>
      </c>
      <c r="F50" s="69">
        <f t="shared" si="11"/>
        <v>2.9118493247045574E-2</v>
      </c>
      <c r="G50" s="69">
        <f t="shared" si="11"/>
        <v>2.152902725833078E-2</v>
      </c>
      <c r="H50" s="69">
        <f t="shared" si="11"/>
        <v>1.9094930893467227E-2</v>
      </c>
      <c r="I50" s="69">
        <f t="shared" si="11"/>
        <v>1.9801921200936989E-2</v>
      </c>
      <c r="J50" s="69">
        <f t="shared" si="11"/>
        <v>1.5194752756919894E-2</v>
      </c>
      <c r="K50" s="69">
        <f t="shared" si="11"/>
        <v>1.679388819619998E-2</v>
      </c>
      <c r="L50" s="69">
        <f t="shared" si="11"/>
        <v>1.6648097651079358E-2</v>
      </c>
      <c r="M50" s="69">
        <f t="shared" si="11"/>
        <v>1.592272277214718E-2</v>
      </c>
      <c r="N50" s="69">
        <f t="shared" si="11"/>
        <v>1.8092792171509969E-2</v>
      </c>
      <c r="O50" s="70">
        <f>AVERAGE(E50:I50)</f>
        <v>2.5655756575945106E-2</v>
      </c>
      <c r="P50" s="70">
        <f>AVERAGE(E50:N50)</f>
        <v>2.1093103642758189E-2</v>
      </c>
    </row>
    <row r="51" spans="1:16" ht="15" hidden="1" customHeight="1">
      <c r="A51" s="68" t="s">
        <v>133</v>
      </c>
      <c r="B51" s="69"/>
      <c r="C51" s="71">
        <f t="shared" ref="C51:N51" si="12">C39/C15</f>
        <v>2.3744220092478518E-2</v>
      </c>
      <c r="D51" s="71">
        <f t="shared" si="12"/>
        <v>3.3466739065223252E-3</v>
      </c>
      <c r="E51" s="71">
        <f t="shared" si="12"/>
        <v>9.7204222120238638E-4</v>
      </c>
      <c r="F51" s="71">
        <f t="shared" si="12"/>
        <v>4.8366980866629151E-3</v>
      </c>
      <c r="G51" s="71">
        <f t="shared" si="12"/>
        <v>4.048620236530881E-3</v>
      </c>
      <c r="H51" s="71">
        <f t="shared" si="12"/>
        <v>3.525209649031991E-3</v>
      </c>
      <c r="I51" s="71">
        <f t="shared" si="12"/>
        <v>1.9433519115700784E-3</v>
      </c>
      <c r="J51" s="71">
        <f t="shared" si="12"/>
        <v>1.5993415598590077E-3</v>
      </c>
      <c r="K51" s="71">
        <f t="shared" si="12"/>
        <v>1.2938252822548358E-3</v>
      </c>
      <c r="L51" s="71">
        <f t="shared" si="12"/>
        <v>1.0047384013308085E-3</v>
      </c>
      <c r="M51" s="71">
        <f t="shared" si="12"/>
        <v>8.5728768065889457E-4</v>
      </c>
      <c r="N51" s="71">
        <f t="shared" si="12"/>
        <v>7.8221978364936893E-4</v>
      </c>
      <c r="O51" s="72">
        <f>AVERAGE(E51:I51)</f>
        <v>3.0651844209996504E-3</v>
      </c>
      <c r="P51" s="72">
        <f>AVERAGE(E51:N51)</f>
        <v>2.0863334812751167E-3</v>
      </c>
    </row>
    <row r="52" spans="1:16" ht="15" hidden="1" customHeight="1">
      <c r="A52" s="65" t="s">
        <v>134</v>
      </c>
      <c r="B52" s="66"/>
      <c r="C52" s="66">
        <f>SUM(C46,C50,C51)</f>
        <v>-2.5469146335963842E-2</v>
      </c>
      <c r="D52" s="66">
        <f t="shared" ref="D52:N52" si="13">SUM(D46,D50,D51)</f>
        <v>1.4107103037119409E-2</v>
      </c>
      <c r="E52" s="66">
        <f t="shared" si="13"/>
        <v>3.6092118446394185E-2</v>
      </c>
      <c r="F52" s="66">
        <f t="shared" si="13"/>
        <v>2.0383325565335217E-2</v>
      </c>
      <c r="G52" s="66">
        <f t="shared" si="13"/>
        <v>1.1067244242573868E-2</v>
      </c>
      <c r="H52" s="66">
        <f t="shared" si="13"/>
        <v>1.019504544578098E-2</v>
      </c>
      <c r="I52" s="66">
        <f t="shared" si="13"/>
        <v>9.3345513764142261E-3</v>
      </c>
      <c r="J52" s="66">
        <f t="shared" si="13"/>
        <v>4.2513155261112096E-3</v>
      </c>
      <c r="K52" s="66">
        <f t="shared" si="13"/>
        <v>5.1806768215785087E-3</v>
      </c>
      <c r="L52" s="66">
        <f t="shared" si="13"/>
        <v>4.6470964619598019E-3</v>
      </c>
      <c r="M52" s="66">
        <f t="shared" si="13"/>
        <v>4.3364148180861295E-3</v>
      </c>
      <c r="N52" s="66">
        <f t="shared" si="13"/>
        <v>6.6405253063278749E-3</v>
      </c>
      <c r="O52" s="67">
        <f t="shared" ref="O52" si="14">AVERAGE(E52:I52)</f>
        <v>1.7414457015299693E-2</v>
      </c>
      <c r="P52" s="67">
        <f t="shared" ref="P52" si="15">AVERAGE(E52:N52)</f>
        <v>1.12128314010562E-2</v>
      </c>
    </row>
    <row r="53" spans="1:16" ht="15" customHeight="1">
      <c r="A53" s="2"/>
      <c r="B53" s="4"/>
      <c r="C53" s="4"/>
      <c r="D53" s="4"/>
      <c r="E53" s="4"/>
      <c r="F53" s="4"/>
      <c r="G53" s="4"/>
      <c r="H53" s="4"/>
      <c r="I53" s="4"/>
      <c r="J53" s="4"/>
      <c r="K53" s="4"/>
      <c r="L53" s="4"/>
      <c r="M53" s="4"/>
      <c r="N53" s="4"/>
      <c r="O53" s="4"/>
      <c r="P53" s="4"/>
    </row>
    <row r="54" spans="1:16" ht="15" customHeight="1">
      <c r="A54" s="79" t="s">
        <v>143</v>
      </c>
      <c r="B54" s="79"/>
      <c r="C54" s="79"/>
      <c r="D54" s="79"/>
      <c r="E54" s="79"/>
      <c r="F54" s="79"/>
      <c r="G54" s="79"/>
      <c r="H54" s="79"/>
      <c r="I54" s="79"/>
      <c r="J54" s="79"/>
      <c r="K54" s="79"/>
      <c r="L54" s="79"/>
      <c r="M54" s="79"/>
      <c r="N54" s="79"/>
      <c r="O54" s="79"/>
      <c r="P54" s="79"/>
    </row>
    <row r="55" spans="1:16" ht="15" customHeight="1">
      <c r="A55" s="79"/>
      <c r="B55" s="79"/>
      <c r="C55" s="79"/>
      <c r="D55" s="79"/>
      <c r="E55" s="79"/>
      <c r="F55" s="79"/>
      <c r="G55" s="79"/>
      <c r="H55" s="79"/>
      <c r="I55" s="79"/>
      <c r="J55" s="79"/>
      <c r="K55" s="79"/>
      <c r="L55" s="79"/>
      <c r="M55" s="79"/>
      <c r="N55" s="79"/>
      <c r="O55" s="79"/>
      <c r="P55" s="79"/>
    </row>
    <row r="56" spans="1:16" ht="15" customHeight="1">
      <c r="A56" s="79"/>
      <c r="B56" s="79"/>
      <c r="C56" s="79"/>
      <c r="D56" s="79"/>
      <c r="E56" s="79"/>
      <c r="F56" s="79"/>
      <c r="G56" s="79"/>
      <c r="H56" s="79"/>
      <c r="I56" s="79"/>
      <c r="J56" s="79"/>
      <c r="K56" s="79"/>
      <c r="L56" s="79"/>
      <c r="M56" s="79"/>
      <c r="N56" s="79"/>
      <c r="O56" s="79"/>
      <c r="P56" s="79"/>
    </row>
    <row r="57" spans="1:16" ht="8.25" customHeight="1">
      <c r="A57" s="79"/>
      <c r="B57" s="79"/>
      <c r="C57" s="79"/>
      <c r="D57" s="79"/>
      <c r="E57" s="79"/>
      <c r="F57" s="79"/>
      <c r="G57" s="79"/>
      <c r="H57" s="79"/>
      <c r="I57" s="79"/>
      <c r="J57" s="79"/>
      <c r="K57" s="79"/>
      <c r="L57" s="79"/>
      <c r="M57" s="79"/>
      <c r="N57" s="79"/>
      <c r="O57" s="79"/>
      <c r="P57" s="79"/>
    </row>
    <row r="58" spans="1:16" ht="15" hidden="1" customHeight="1">
      <c r="A58" s="79"/>
      <c r="B58" s="79"/>
      <c r="C58" s="79"/>
      <c r="D58" s="79"/>
      <c r="E58" s="79"/>
      <c r="F58" s="79"/>
      <c r="G58" s="79"/>
      <c r="H58" s="79"/>
      <c r="I58" s="79"/>
      <c r="J58" s="79"/>
      <c r="K58" s="79"/>
      <c r="L58" s="79"/>
      <c r="M58" s="79"/>
      <c r="N58" s="79"/>
      <c r="O58" s="79"/>
      <c r="P58" s="79"/>
    </row>
  </sheetData>
  <mergeCells count="1">
    <mergeCell ref="A54:P58"/>
  </mergeCells>
  <pageMargins left="0.25" right="0.25" top="0.75" bottom="0.75" header="0.3" footer="0.3"/>
  <pageSetup scale="58" fitToHeight="9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8619E-9B9C-478D-813C-4CC2A2347000}">
  <sheetPr>
    <pageSetUpPr fitToPage="1"/>
  </sheetPr>
  <dimension ref="A1:O41"/>
  <sheetViews>
    <sheetView zoomScale="80" zoomScaleNormal="80" zoomScaleSheetLayoutView="85" workbookViewId="0"/>
  </sheetViews>
  <sheetFormatPr baseColWidth="10" defaultColWidth="9.1640625" defaultRowHeight="15" customHeight="1"/>
  <cols>
    <col min="1" max="1" width="61" style="1" customWidth="1"/>
    <col min="2" max="15" width="12.1640625" style="1" customWidth="1"/>
    <col min="16" max="16384" width="9.1640625" style="1"/>
  </cols>
  <sheetData>
    <row r="1" spans="1:15" ht="15" customHeight="1">
      <c r="A1" s="22" t="s">
        <v>23</v>
      </c>
      <c r="B1" s="21"/>
      <c r="C1" s="21"/>
      <c r="D1" s="21"/>
      <c r="E1" s="21"/>
      <c r="F1" s="21"/>
      <c r="G1" s="21"/>
      <c r="H1" s="21"/>
      <c r="I1" s="21"/>
      <c r="J1" s="21"/>
      <c r="K1" s="21"/>
      <c r="L1" s="21"/>
      <c r="M1" s="21"/>
      <c r="N1" s="21"/>
      <c r="O1" s="21"/>
    </row>
    <row r="2" spans="1:15" ht="15" customHeight="1">
      <c r="A2" s="20" t="s">
        <v>22</v>
      </c>
      <c r="B2" s="20"/>
      <c r="C2" s="20"/>
      <c r="D2" s="20"/>
      <c r="E2" s="20"/>
      <c r="F2" s="20"/>
      <c r="G2" s="20"/>
      <c r="H2" s="20"/>
      <c r="I2" s="20"/>
      <c r="J2" s="20"/>
      <c r="K2" s="20"/>
      <c r="L2" s="20"/>
      <c r="M2" s="20"/>
      <c r="N2" s="20"/>
      <c r="O2" s="20"/>
    </row>
    <row r="3" spans="1:15" s="18" customFormat="1" ht="15" customHeight="1">
      <c r="N3" s="19" t="s">
        <v>21</v>
      </c>
      <c r="O3" s="19"/>
    </row>
    <row r="4" spans="1:15" s="14" customFormat="1" ht="15" customHeight="1">
      <c r="A4" s="17"/>
      <c r="B4" s="16">
        <v>2022</v>
      </c>
      <c r="C4" s="16">
        <v>2023</v>
      </c>
      <c r="D4" s="16">
        <v>2024</v>
      </c>
      <c r="E4" s="16">
        <v>2025</v>
      </c>
      <c r="F4" s="16">
        <v>2026</v>
      </c>
      <c r="G4" s="16">
        <v>2027</v>
      </c>
      <c r="H4" s="16">
        <v>2028</v>
      </c>
      <c r="I4" s="16">
        <v>2029</v>
      </c>
      <c r="J4" s="16">
        <v>2030</v>
      </c>
      <c r="K4" s="16">
        <v>2031</v>
      </c>
      <c r="L4" s="16">
        <v>2032</v>
      </c>
      <c r="M4" s="16">
        <v>2033</v>
      </c>
      <c r="N4" s="15" t="s">
        <v>20</v>
      </c>
      <c r="O4" s="15" t="s">
        <v>19</v>
      </c>
    </row>
    <row r="6" spans="1:15" ht="15" customHeight="1">
      <c r="A6" s="13" t="s">
        <v>18</v>
      </c>
    </row>
    <row r="7" spans="1:15" ht="15" customHeight="1">
      <c r="A7" s="2" t="s">
        <v>11</v>
      </c>
      <c r="B7" s="1">
        <v>4897.3990000000003</v>
      </c>
      <c r="C7" s="1">
        <v>4802.4830000000002</v>
      </c>
      <c r="D7" s="1">
        <v>5036.384</v>
      </c>
      <c r="E7" s="1">
        <v>5419.473</v>
      </c>
      <c r="F7" s="1">
        <v>5772.6220000000003</v>
      </c>
      <c r="G7" s="1">
        <v>6080.4620000000004</v>
      </c>
      <c r="H7" s="1">
        <v>6399.527</v>
      </c>
      <c r="I7" s="1">
        <v>6669.3950000000004</v>
      </c>
      <c r="J7" s="1">
        <v>6952.8149999999996</v>
      </c>
      <c r="K7" s="1">
        <v>7264.2209999999995</v>
      </c>
      <c r="L7" s="1">
        <v>7601.0720000000001</v>
      </c>
      <c r="M7" s="1">
        <v>7991.317</v>
      </c>
      <c r="N7" s="1">
        <v>28708.468000000001</v>
      </c>
      <c r="O7" s="1">
        <v>65187.288</v>
      </c>
    </row>
    <row r="8" spans="1:15" ht="15" customHeight="1">
      <c r="A8" s="2" t="s">
        <v>10</v>
      </c>
      <c r="B8" s="12">
        <v>6273.3239999999996</v>
      </c>
      <c r="C8" s="12">
        <v>6371.8270000000002</v>
      </c>
      <c r="D8" s="12">
        <v>6882.7380000000003</v>
      </c>
      <c r="E8" s="12">
        <v>7090.942</v>
      </c>
      <c r="F8" s="12">
        <v>7293.5720000000001</v>
      </c>
      <c r="G8" s="12">
        <v>7589.3729999999996</v>
      </c>
      <c r="H8" s="12">
        <v>8003.1390000000001</v>
      </c>
      <c r="I8" s="12">
        <v>8205.1020000000008</v>
      </c>
      <c r="J8" s="12">
        <v>8639.2749999999996</v>
      </c>
      <c r="K8" s="12">
        <v>9039.723</v>
      </c>
      <c r="L8" s="12">
        <v>9471.9089999999997</v>
      </c>
      <c r="M8" s="12">
        <v>10025.991</v>
      </c>
      <c r="N8" s="12">
        <v>36859.764000000003</v>
      </c>
      <c r="O8" s="12">
        <v>82241.763999999996</v>
      </c>
    </row>
    <row r="9" spans="1:15" ht="15" customHeight="1">
      <c r="A9" s="2" t="s">
        <v>17</v>
      </c>
      <c r="B9" s="1">
        <v>1375.925</v>
      </c>
      <c r="C9" s="1">
        <v>1569.3440000000001</v>
      </c>
      <c r="D9" s="1">
        <v>1846.354</v>
      </c>
      <c r="E9" s="1">
        <v>1671.4690000000001</v>
      </c>
      <c r="F9" s="1">
        <v>1520.95</v>
      </c>
      <c r="G9" s="1">
        <v>1508.9110000000001</v>
      </c>
      <c r="H9" s="1">
        <v>1603.6120000000001</v>
      </c>
      <c r="I9" s="1">
        <v>1535.7070000000001</v>
      </c>
      <c r="J9" s="1">
        <v>1686.46</v>
      </c>
      <c r="K9" s="1">
        <v>1775.502</v>
      </c>
      <c r="L9" s="1">
        <v>1870.837</v>
      </c>
      <c r="M9" s="1">
        <v>2034.674</v>
      </c>
      <c r="N9" s="1">
        <v>8151.2960000000003</v>
      </c>
      <c r="O9" s="1">
        <v>17054.475999999999</v>
      </c>
    </row>
    <row r="10" spans="1:15" ht="15" customHeight="1">
      <c r="A10" s="2"/>
    </row>
    <row r="11" spans="1:15" ht="15" customHeight="1">
      <c r="A11" s="2" t="s">
        <v>14</v>
      </c>
      <c r="B11" s="1">
        <v>24252.357</v>
      </c>
      <c r="C11" s="1">
        <v>25909.838</v>
      </c>
      <c r="D11" s="1">
        <v>27782.667000000001</v>
      </c>
      <c r="E11" s="1">
        <v>29591.652999999998</v>
      </c>
      <c r="F11" s="1">
        <v>31232.761999999999</v>
      </c>
      <c r="G11" s="1">
        <v>32850.633000000002</v>
      </c>
      <c r="H11" s="1">
        <v>34516.798000000003</v>
      </c>
      <c r="I11" s="1">
        <v>36106.137000000002</v>
      </c>
      <c r="J11" s="1">
        <v>37837.839999999997</v>
      </c>
      <c r="K11" s="1">
        <v>39650.004000000001</v>
      </c>
      <c r="L11" s="1">
        <v>41553.483</v>
      </c>
      <c r="M11" s="1">
        <v>43619.235999999997</v>
      </c>
    </row>
    <row r="12" spans="1:15" ht="15" customHeight="1">
      <c r="A12" s="2" t="s">
        <v>13</v>
      </c>
      <c r="B12" s="1">
        <v>22048.847000000002</v>
      </c>
      <c r="C12" s="1">
        <v>23618.594000000001</v>
      </c>
      <c r="D12" s="1">
        <v>25464.699000000001</v>
      </c>
      <c r="E12" s="1">
        <v>27136.550999999999</v>
      </c>
      <c r="F12" s="1">
        <v>28657.850999999999</v>
      </c>
      <c r="G12" s="1">
        <v>30166.865000000002</v>
      </c>
      <c r="H12" s="1">
        <v>31770.548999999999</v>
      </c>
      <c r="I12" s="1">
        <v>33306.269</v>
      </c>
      <c r="J12" s="1">
        <v>34996.758999999998</v>
      </c>
      <c r="K12" s="1">
        <v>36776.165000000001</v>
      </c>
      <c r="L12" s="1">
        <v>38646.756000000001</v>
      </c>
      <c r="M12" s="1">
        <v>40681.017999999996</v>
      </c>
    </row>
    <row r="13" spans="1:15" ht="15" customHeight="1">
      <c r="A13" s="2"/>
    </row>
    <row r="14" spans="1:15" ht="15" customHeight="1">
      <c r="A14" s="2" t="s">
        <v>16</v>
      </c>
      <c r="B14" s="1">
        <v>25000.400000000001</v>
      </c>
      <c r="C14" s="1">
        <v>26335.7</v>
      </c>
      <c r="D14" s="1">
        <v>27237.5</v>
      </c>
      <c r="E14" s="1">
        <v>28432</v>
      </c>
      <c r="F14" s="1">
        <v>29679</v>
      </c>
      <c r="G14" s="1">
        <v>30908.799999999999</v>
      </c>
      <c r="H14" s="1">
        <v>32188.2</v>
      </c>
      <c r="I14" s="1">
        <v>33533.800000000003</v>
      </c>
      <c r="J14" s="1">
        <v>34968.400000000001</v>
      </c>
      <c r="K14" s="1">
        <v>36489.1</v>
      </c>
      <c r="L14" s="1">
        <v>38075.9</v>
      </c>
      <c r="M14" s="1">
        <v>39731.800000000003</v>
      </c>
    </row>
    <row r="15" spans="1:15" ht="15" customHeight="1">
      <c r="A15" s="2"/>
    </row>
    <row r="16" spans="1:15" ht="15" customHeight="1">
      <c r="A16" s="8" t="s">
        <v>15</v>
      </c>
    </row>
    <row r="17" spans="1:15" ht="15" customHeight="1">
      <c r="A17" s="2" t="s">
        <v>11</v>
      </c>
      <c r="B17" s="9">
        <v>0.19600000000000001</v>
      </c>
      <c r="C17" s="9">
        <v>0.182</v>
      </c>
      <c r="D17" s="9">
        <v>0.185</v>
      </c>
      <c r="E17" s="9">
        <v>0.191</v>
      </c>
      <c r="F17" s="9">
        <v>0.19500000000000001</v>
      </c>
      <c r="G17" s="9">
        <v>0.19700000000000001</v>
      </c>
      <c r="H17" s="9">
        <v>0.19900000000000001</v>
      </c>
      <c r="I17" s="9">
        <v>0.19900000000000001</v>
      </c>
      <c r="J17" s="9">
        <v>0.19900000000000001</v>
      </c>
      <c r="K17" s="9">
        <v>0.19900000000000001</v>
      </c>
      <c r="L17" s="9">
        <v>0.2</v>
      </c>
      <c r="M17" s="9">
        <v>0.20100000000000001</v>
      </c>
      <c r="N17" s="9">
        <v>0.193</v>
      </c>
      <c r="O17" s="9">
        <v>0.19600000000000001</v>
      </c>
    </row>
    <row r="18" spans="1:15" ht="15" customHeight="1">
      <c r="A18" s="2" t="s">
        <v>10</v>
      </c>
      <c r="B18" s="5">
        <v>0.251</v>
      </c>
      <c r="C18" s="5">
        <v>0.24199999999999999</v>
      </c>
      <c r="D18" s="5">
        <v>0.253</v>
      </c>
      <c r="E18" s="5">
        <v>0.249</v>
      </c>
      <c r="F18" s="5">
        <v>0.246</v>
      </c>
      <c r="G18" s="5">
        <v>0.246</v>
      </c>
      <c r="H18" s="5">
        <v>0.249</v>
      </c>
      <c r="I18" s="5">
        <v>0.245</v>
      </c>
      <c r="J18" s="5">
        <v>0.247</v>
      </c>
      <c r="K18" s="5">
        <v>0.248</v>
      </c>
      <c r="L18" s="5">
        <v>0.249</v>
      </c>
      <c r="M18" s="5">
        <v>0.252</v>
      </c>
      <c r="N18" s="5">
        <v>0.248</v>
      </c>
      <c r="O18" s="5">
        <v>0.248</v>
      </c>
    </row>
    <row r="19" spans="1:15" ht="15" customHeight="1">
      <c r="A19" s="2" t="s">
        <v>9</v>
      </c>
      <c r="B19" s="9">
        <v>5.5E-2</v>
      </c>
      <c r="C19" s="9">
        <v>0.06</v>
      </c>
      <c r="D19" s="9">
        <v>6.8000000000000005E-2</v>
      </c>
      <c r="E19" s="9">
        <v>5.8999999999999997E-2</v>
      </c>
      <c r="F19" s="9">
        <v>5.0999999999999997E-2</v>
      </c>
      <c r="G19" s="9">
        <v>4.9000000000000002E-2</v>
      </c>
      <c r="H19" s="9">
        <v>0.05</v>
      </c>
      <c r="I19" s="9">
        <v>4.5999999999999999E-2</v>
      </c>
      <c r="J19" s="9">
        <v>4.8000000000000001E-2</v>
      </c>
      <c r="K19" s="9">
        <v>4.9000000000000002E-2</v>
      </c>
      <c r="L19" s="9">
        <v>4.9000000000000002E-2</v>
      </c>
      <c r="M19" s="9">
        <v>5.0999999999999997E-2</v>
      </c>
      <c r="N19" s="9">
        <v>5.5E-2</v>
      </c>
      <c r="O19" s="9">
        <v>5.1999999999999998E-2</v>
      </c>
    </row>
    <row r="20" spans="1:15" ht="15" customHeight="1">
      <c r="A20" s="2"/>
    </row>
    <row r="21" spans="1:15" ht="15" customHeight="1">
      <c r="A21" s="2" t="s">
        <v>14</v>
      </c>
      <c r="B21" s="10">
        <v>0.97</v>
      </c>
      <c r="C21" s="10">
        <v>0.98399999999999999</v>
      </c>
      <c r="D21" s="10">
        <v>1.02</v>
      </c>
      <c r="E21" s="10">
        <v>1.0409999999999999</v>
      </c>
      <c r="F21" s="10">
        <v>1.052</v>
      </c>
      <c r="G21" s="10">
        <v>1.0629999999999999</v>
      </c>
      <c r="H21" s="10">
        <v>1.0720000000000001</v>
      </c>
      <c r="I21" s="10">
        <v>1.077</v>
      </c>
      <c r="J21" s="10">
        <v>1.0820000000000001</v>
      </c>
      <c r="K21" s="10">
        <v>1.087</v>
      </c>
      <c r="L21" s="10">
        <v>1.091</v>
      </c>
      <c r="M21" s="10">
        <v>1.0980000000000001</v>
      </c>
    </row>
    <row r="22" spans="1:15" ht="15" customHeight="1">
      <c r="A22" s="2" t="s">
        <v>13</v>
      </c>
      <c r="B22" s="10">
        <v>0.88200000000000001</v>
      </c>
      <c r="C22" s="10">
        <v>0.89700000000000002</v>
      </c>
      <c r="D22" s="10">
        <v>0.93500000000000005</v>
      </c>
      <c r="E22" s="10">
        <v>0.95399999999999996</v>
      </c>
      <c r="F22" s="10">
        <v>0.96599999999999997</v>
      </c>
      <c r="G22" s="10">
        <v>0.97599999999999998</v>
      </c>
      <c r="H22" s="10">
        <v>0.98699999999999999</v>
      </c>
      <c r="I22" s="10">
        <v>0.99299999999999999</v>
      </c>
      <c r="J22" s="10">
        <v>1.0009999999999999</v>
      </c>
      <c r="K22" s="10">
        <v>1.008</v>
      </c>
      <c r="L22" s="10">
        <v>1.0149999999999999</v>
      </c>
      <c r="M22" s="10">
        <v>1.024</v>
      </c>
    </row>
    <row r="23" spans="1:15" ht="15" customHeight="1">
      <c r="A23" s="2"/>
    </row>
    <row r="24" spans="1:15" ht="18" customHeight="1">
      <c r="A24" s="8" t="s">
        <v>12</v>
      </c>
    </row>
    <row r="25" spans="1:15" ht="15" customHeight="1">
      <c r="A25" s="2" t="s">
        <v>11</v>
      </c>
      <c r="B25" s="1">
        <v>4897.3990000000003</v>
      </c>
      <c r="C25" s="1">
        <v>4802.4830000000002</v>
      </c>
      <c r="D25" s="1">
        <v>5036.384</v>
      </c>
      <c r="E25" s="1">
        <v>5419.473</v>
      </c>
      <c r="F25" s="1">
        <v>5772.6220000000003</v>
      </c>
      <c r="G25" s="1">
        <v>6080.4620000000004</v>
      </c>
      <c r="H25" s="1">
        <v>6399.527</v>
      </c>
      <c r="I25" s="1">
        <v>6669.3950000000004</v>
      </c>
      <c r="J25" s="1">
        <v>6952.8149999999996</v>
      </c>
      <c r="K25" s="1">
        <v>7264.2209999999995</v>
      </c>
      <c r="L25" s="1">
        <v>7601.0720000000001</v>
      </c>
      <c r="M25" s="1">
        <v>7991.317</v>
      </c>
      <c r="N25" s="1">
        <v>28708.468000000001</v>
      </c>
      <c r="O25" s="1">
        <v>65187.288</v>
      </c>
    </row>
    <row r="26" spans="1:15" ht="15" customHeight="1">
      <c r="A26" s="2" t="s">
        <v>10</v>
      </c>
      <c r="B26" s="12">
        <v>6209.1850000000004</v>
      </c>
      <c r="C26" s="12">
        <v>6365.5990000000002</v>
      </c>
      <c r="D26" s="12">
        <v>6954.4830000000002</v>
      </c>
      <c r="E26" s="12">
        <v>7090.942</v>
      </c>
      <c r="F26" s="12">
        <v>7293.5720000000001</v>
      </c>
      <c r="G26" s="12">
        <v>7589.3729999999996</v>
      </c>
      <c r="H26" s="12">
        <v>7896.5339999999997</v>
      </c>
      <c r="I26" s="12">
        <v>8311.7070000000003</v>
      </c>
      <c r="J26" s="12">
        <v>8639.2749999999996</v>
      </c>
      <c r="K26" s="12">
        <v>9039.723</v>
      </c>
      <c r="L26" s="12">
        <v>9471.9089999999997</v>
      </c>
      <c r="M26" s="12">
        <v>9879.6839999999993</v>
      </c>
      <c r="N26" s="12">
        <v>36824.904000000002</v>
      </c>
      <c r="O26" s="12">
        <v>82167.202000000005</v>
      </c>
    </row>
    <row r="27" spans="1:15" ht="15" customHeight="1">
      <c r="A27" s="2" t="s">
        <v>9</v>
      </c>
      <c r="B27" s="1">
        <v>1311.7860000000001</v>
      </c>
      <c r="C27" s="1">
        <v>1563.116</v>
      </c>
      <c r="D27" s="1">
        <v>1918.0989999999999</v>
      </c>
      <c r="E27" s="1">
        <v>1671.4690000000001</v>
      </c>
      <c r="F27" s="1">
        <v>1520.95</v>
      </c>
      <c r="G27" s="1">
        <v>1508.9110000000001</v>
      </c>
      <c r="H27" s="1">
        <v>1497.0070000000001</v>
      </c>
      <c r="I27" s="1">
        <v>1642.3119999999999</v>
      </c>
      <c r="J27" s="1">
        <v>1686.46</v>
      </c>
      <c r="K27" s="1">
        <v>1775.502</v>
      </c>
      <c r="L27" s="1">
        <v>1870.837</v>
      </c>
      <c r="M27" s="1">
        <v>1888.367</v>
      </c>
      <c r="N27" s="1">
        <v>8116.4359999999997</v>
      </c>
      <c r="O27" s="1">
        <v>16979.914000000001</v>
      </c>
    </row>
    <row r="28" spans="1:15" ht="15" customHeight="1">
      <c r="A28" s="2"/>
    </row>
    <row r="29" spans="1:15" ht="15" customHeight="1">
      <c r="A29" s="2" t="s">
        <v>8</v>
      </c>
    </row>
    <row r="30" spans="1:15" ht="15" customHeight="1">
      <c r="A30" s="2" t="s">
        <v>7</v>
      </c>
      <c r="B30" s="10">
        <v>0.19600000000000001</v>
      </c>
      <c r="C30" s="10">
        <v>0.182</v>
      </c>
      <c r="D30" s="10">
        <v>0.185</v>
      </c>
      <c r="E30" s="10">
        <v>0.191</v>
      </c>
      <c r="F30" s="10">
        <v>0.19500000000000001</v>
      </c>
      <c r="G30" s="10">
        <v>0.19700000000000001</v>
      </c>
      <c r="H30" s="10">
        <v>0.19900000000000001</v>
      </c>
      <c r="I30" s="10">
        <v>0.19900000000000001</v>
      </c>
      <c r="J30" s="10">
        <v>0.19900000000000001</v>
      </c>
      <c r="K30" s="10">
        <v>0.19900000000000001</v>
      </c>
      <c r="L30" s="10">
        <v>0.2</v>
      </c>
      <c r="M30" s="10">
        <v>0.20100000000000001</v>
      </c>
      <c r="N30" s="9">
        <v>0.193</v>
      </c>
      <c r="O30" s="9">
        <v>0.19600000000000001</v>
      </c>
    </row>
    <row r="31" spans="1:15" ht="15" customHeight="1">
      <c r="A31" s="2" t="s">
        <v>6</v>
      </c>
      <c r="B31" s="11">
        <v>0.248</v>
      </c>
      <c r="C31" s="11">
        <v>0.24199999999999999</v>
      </c>
      <c r="D31" s="11">
        <v>0.255</v>
      </c>
      <c r="E31" s="11">
        <v>0.249</v>
      </c>
      <c r="F31" s="11">
        <v>0.246</v>
      </c>
      <c r="G31" s="11">
        <v>0.246</v>
      </c>
      <c r="H31" s="11">
        <v>0.245</v>
      </c>
      <c r="I31" s="11">
        <v>0.248</v>
      </c>
      <c r="J31" s="11">
        <v>0.247</v>
      </c>
      <c r="K31" s="11">
        <v>0.248</v>
      </c>
      <c r="L31" s="11">
        <v>0.249</v>
      </c>
      <c r="M31" s="11">
        <v>0.249</v>
      </c>
      <c r="N31" s="5">
        <v>0.248</v>
      </c>
      <c r="O31" s="5">
        <v>0.248</v>
      </c>
    </row>
    <row r="32" spans="1:15" ht="15" customHeight="1">
      <c r="A32" s="2" t="s">
        <v>5</v>
      </c>
      <c r="B32" s="10">
        <v>5.1999999999999998E-2</v>
      </c>
      <c r="C32" s="10">
        <v>5.8999999999999997E-2</v>
      </c>
      <c r="D32" s="10">
        <v>7.0000000000000007E-2</v>
      </c>
      <c r="E32" s="10">
        <v>5.8999999999999997E-2</v>
      </c>
      <c r="F32" s="10">
        <v>5.0999999999999997E-2</v>
      </c>
      <c r="G32" s="10">
        <v>4.9000000000000002E-2</v>
      </c>
      <c r="H32" s="10">
        <v>4.7E-2</v>
      </c>
      <c r="I32" s="10">
        <v>4.9000000000000002E-2</v>
      </c>
      <c r="J32" s="10">
        <v>4.8000000000000001E-2</v>
      </c>
      <c r="K32" s="10">
        <v>4.9000000000000002E-2</v>
      </c>
      <c r="L32" s="10">
        <v>4.9000000000000002E-2</v>
      </c>
      <c r="M32" s="10">
        <v>4.8000000000000001E-2</v>
      </c>
      <c r="N32" s="9">
        <v>5.5E-2</v>
      </c>
      <c r="O32" s="9">
        <v>5.1999999999999998E-2</v>
      </c>
    </row>
    <row r="33" spans="1:15" ht="15" customHeight="1">
      <c r="A33" s="2"/>
    </row>
    <row r="34" spans="1:15" ht="15" customHeight="1">
      <c r="A34" s="8" t="s">
        <v>4</v>
      </c>
    </row>
    <row r="35" spans="1:15" ht="15" customHeight="1">
      <c r="A35" s="2" t="s">
        <v>3</v>
      </c>
      <c r="B35" s="1">
        <v>-1064.095</v>
      </c>
      <c r="C35" s="1">
        <v>-513.14300000000003</v>
      </c>
      <c r="D35" s="1">
        <v>176.57400000000001</v>
      </c>
      <c r="E35" s="1">
        <v>242.096</v>
      </c>
      <c r="F35" s="1">
        <v>248.62299999999999</v>
      </c>
      <c r="G35" s="1">
        <v>253.65700000000001</v>
      </c>
      <c r="H35" s="1">
        <v>271.32299999999998</v>
      </c>
      <c r="I35" s="1">
        <v>297.55399999999997</v>
      </c>
      <c r="J35" s="1">
        <v>336.66800000000001</v>
      </c>
      <c r="K35" s="1">
        <v>375.45299999999997</v>
      </c>
      <c r="L35" s="1">
        <v>416.697</v>
      </c>
      <c r="M35" s="1">
        <v>447.29500000000002</v>
      </c>
      <c r="N35" s="1">
        <v>1192.2730000000001</v>
      </c>
      <c r="O35" s="1">
        <v>3065.9400000000005</v>
      </c>
    </row>
    <row r="36" spans="1:15" ht="15" customHeight="1">
      <c r="A36" s="7" t="s">
        <v>2</v>
      </c>
      <c r="B36" s="6">
        <v>-4.2999999999999997E-2</v>
      </c>
      <c r="C36" s="6">
        <v>-1.9E-2</v>
      </c>
      <c r="D36" s="6">
        <v>6.0000000000000001E-3</v>
      </c>
      <c r="E36" s="6">
        <v>8.9999999999999993E-3</v>
      </c>
      <c r="F36" s="6">
        <v>8.0000000000000002E-3</v>
      </c>
      <c r="G36" s="6">
        <v>8.0000000000000002E-3</v>
      </c>
      <c r="H36" s="6">
        <v>8.0000000000000002E-3</v>
      </c>
      <c r="I36" s="6">
        <v>8.9999999999999993E-3</v>
      </c>
      <c r="J36" s="6">
        <v>0.01</v>
      </c>
      <c r="K36" s="6">
        <v>0.01</v>
      </c>
      <c r="L36" s="6">
        <v>1.0999999999999999E-2</v>
      </c>
      <c r="M36" s="6">
        <v>1.0999999999999999E-2</v>
      </c>
      <c r="N36" s="5">
        <v>8.0000000000000002E-3</v>
      </c>
      <c r="O36" s="5">
        <v>8.9999999999999993E-3</v>
      </c>
    </row>
    <row r="37" spans="1:15" ht="18" customHeight="1">
      <c r="A37" s="2" t="s">
        <v>1</v>
      </c>
    </row>
    <row r="38" spans="1:15" ht="19.5" customHeight="1">
      <c r="A38" s="79" t="s">
        <v>0</v>
      </c>
      <c r="B38" s="79"/>
      <c r="C38" s="79"/>
      <c r="D38" s="79"/>
      <c r="E38" s="79"/>
      <c r="F38" s="79"/>
      <c r="G38" s="79"/>
      <c r="H38" s="79"/>
      <c r="I38" s="79"/>
      <c r="J38" s="79"/>
      <c r="K38" s="79"/>
      <c r="L38" s="79"/>
      <c r="M38" s="79"/>
      <c r="N38" s="79"/>
      <c r="O38" s="79"/>
    </row>
    <row r="39" spans="1:15" ht="15" customHeight="1">
      <c r="A39" s="2"/>
      <c r="B39" s="4"/>
      <c r="C39" s="4"/>
      <c r="D39" s="4"/>
      <c r="E39" s="4"/>
      <c r="F39" s="4"/>
      <c r="G39" s="4"/>
      <c r="H39" s="4"/>
      <c r="I39" s="4"/>
      <c r="J39" s="4"/>
      <c r="K39" s="4"/>
      <c r="L39" s="4"/>
      <c r="M39" s="4"/>
      <c r="N39" s="4"/>
      <c r="O39" s="4"/>
    </row>
    <row r="40" spans="1:15" ht="15" customHeight="1">
      <c r="A40" s="2"/>
      <c r="C40" s="3"/>
      <c r="D40" s="3"/>
      <c r="E40" s="3"/>
      <c r="F40" s="3"/>
      <c r="G40" s="3"/>
      <c r="H40" s="3"/>
      <c r="I40" s="3"/>
      <c r="J40" s="3"/>
      <c r="K40" s="3"/>
      <c r="L40" s="3"/>
      <c r="M40" s="3"/>
    </row>
    <row r="41" spans="1:15" ht="15" customHeight="1">
      <c r="A41" s="2"/>
    </row>
  </sheetData>
  <mergeCells count="1">
    <mergeCell ref="A38:O38"/>
  </mergeCells>
  <pageMargins left="0.25" right="0.25" top="0.75" bottom="0.75" header="0.3" footer="0.3"/>
  <pageSetup scale="57" fitToHeight="999" orientation="landscape" r:id="rId1"/>
  <headerFooter>
    <oddFooter>&amp;L&amp;F&amp;R&amp;P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99B02-C6A2-4CEC-8A4E-2648F2DC9F0C}">
  <sheetPr>
    <pageSetUpPr fitToPage="1"/>
  </sheetPr>
  <dimension ref="A1:O49"/>
  <sheetViews>
    <sheetView zoomScale="80" zoomScaleNormal="80" zoomScaleSheetLayoutView="85" workbookViewId="0"/>
  </sheetViews>
  <sheetFormatPr baseColWidth="10" defaultColWidth="8.83203125" defaultRowHeight="15" customHeight="1"/>
  <cols>
    <col min="1" max="1" width="61" style="1" customWidth="1"/>
    <col min="2" max="15" width="12.1640625" style="1" customWidth="1"/>
    <col min="16" max="252" width="9.1640625" style="1"/>
    <col min="253" max="253" width="61.5" style="1" customWidth="1"/>
    <col min="254" max="265" width="10.5" style="1" bestFit="1" customWidth="1"/>
    <col min="266" max="266" width="10.5" style="1" customWidth="1"/>
    <col min="267" max="267" width="10.5" style="1" bestFit="1" customWidth="1"/>
    <col min="268" max="508" width="9.1640625" style="1"/>
    <col min="509" max="509" width="61.5" style="1" customWidth="1"/>
    <col min="510" max="521" width="10.5" style="1" bestFit="1" customWidth="1"/>
    <col min="522" max="522" width="10.5" style="1" customWidth="1"/>
    <col min="523" max="523" width="10.5" style="1" bestFit="1" customWidth="1"/>
    <col min="524" max="764" width="9.1640625" style="1"/>
    <col min="765" max="765" width="61.5" style="1" customWidth="1"/>
    <col min="766" max="777" width="10.5" style="1" bestFit="1" customWidth="1"/>
    <col min="778" max="778" width="10.5" style="1" customWidth="1"/>
    <col min="779" max="779" width="10.5" style="1" bestFit="1" customWidth="1"/>
    <col min="780" max="1020" width="9.1640625" style="1"/>
    <col min="1021" max="1021" width="61.5" style="1" customWidth="1"/>
    <col min="1022" max="1033" width="10.5" style="1" bestFit="1" customWidth="1"/>
    <col min="1034" max="1034" width="10.5" style="1" customWidth="1"/>
    <col min="1035" max="1035" width="10.5" style="1" bestFit="1" customWidth="1"/>
    <col min="1036" max="1276" width="9.1640625" style="1"/>
    <col min="1277" max="1277" width="61.5" style="1" customWidth="1"/>
    <col min="1278" max="1289" width="10.5" style="1" bestFit="1" customWidth="1"/>
    <col min="1290" max="1290" width="10.5" style="1" customWidth="1"/>
    <col min="1291" max="1291" width="10.5" style="1" bestFit="1" customWidth="1"/>
    <col min="1292" max="1532" width="9.1640625" style="1"/>
    <col min="1533" max="1533" width="61.5" style="1" customWidth="1"/>
    <col min="1534" max="1545" width="10.5" style="1" bestFit="1" customWidth="1"/>
    <col min="1546" max="1546" width="10.5" style="1" customWidth="1"/>
    <col min="1547" max="1547" width="10.5" style="1" bestFit="1" customWidth="1"/>
    <col min="1548" max="1788" width="9.1640625" style="1"/>
    <col min="1789" max="1789" width="61.5" style="1" customWidth="1"/>
    <col min="1790" max="1801" width="10.5" style="1" bestFit="1" customWidth="1"/>
    <col min="1802" max="1802" width="10.5" style="1" customWidth="1"/>
    <col min="1803" max="1803" width="10.5" style="1" bestFit="1" customWidth="1"/>
    <col min="1804" max="2044" width="9.1640625" style="1"/>
    <col min="2045" max="2045" width="61.5" style="1" customWidth="1"/>
    <col min="2046" max="2057" width="10.5" style="1" bestFit="1" customWidth="1"/>
    <col min="2058" max="2058" width="10.5" style="1" customWidth="1"/>
    <col min="2059" max="2059" width="10.5" style="1" bestFit="1" customWidth="1"/>
    <col min="2060" max="2300" width="9.1640625" style="1"/>
    <col min="2301" max="2301" width="61.5" style="1" customWidth="1"/>
    <col min="2302" max="2313" width="10.5" style="1" bestFit="1" customWidth="1"/>
    <col min="2314" max="2314" width="10.5" style="1" customWidth="1"/>
    <col min="2315" max="2315" width="10.5" style="1" bestFit="1" customWidth="1"/>
    <col min="2316" max="2556" width="9.1640625" style="1"/>
    <col min="2557" max="2557" width="61.5" style="1" customWidth="1"/>
    <col min="2558" max="2569" width="10.5" style="1" bestFit="1" customWidth="1"/>
    <col min="2570" max="2570" width="10.5" style="1" customWidth="1"/>
    <col min="2571" max="2571" width="10.5" style="1" bestFit="1" customWidth="1"/>
    <col min="2572" max="2812" width="9.1640625" style="1"/>
    <col min="2813" max="2813" width="61.5" style="1" customWidth="1"/>
    <col min="2814" max="2825" width="10.5" style="1" bestFit="1" customWidth="1"/>
    <col min="2826" max="2826" width="10.5" style="1" customWidth="1"/>
    <col min="2827" max="2827" width="10.5" style="1" bestFit="1" customWidth="1"/>
    <col min="2828" max="3068" width="9.1640625" style="1"/>
    <col min="3069" max="3069" width="61.5" style="1" customWidth="1"/>
    <col min="3070" max="3081" width="10.5" style="1" bestFit="1" customWidth="1"/>
    <col min="3082" max="3082" width="10.5" style="1" customWidth="1"/>
    <col min="3083" max="3083" width="10.5" style="1" bestFit="1" customWidth="1"/>
    <col min="3084" max="3324" width="9.1640625" style="1"/>
    <col min="3325" max="3325" width="61.5" style="1" customWidth="1"/>
    <col min="3326" max="3337" width="10.5" style="1" bestFit="1" customWidth="1"/>
    <col min="3338" max="3338" width="10.5" style="1" customWidth="1"/>
    <col min="3339" max="3339" width="10.5" style="1" bestFit="1" customWidth="1"/>
    <col min="3340" max="3580" width="9.1640625" style="1"/>
    <col min="3581" max="3581" width="61.5" style="1" customWidth="1"/>
    <col min="3582" max="3593" width="10.5" style="1" bestFit="1" customWidth="1"/>
    <col min="3594" max="3594" width="10.5" style="1" customWidth="1"/>
    <col min="3595" max="3595" width="10.5" style="1" bestFit="1" customWidth="1"/>
    <col min="3596" max="3836" width="9.1640625" style="1"/>
    <col min="3837" max="3837" width="61.5" style="1" customWidth="1"/>
    <col min="3838" max="3849" width="10.5" style="1" bestFit="1" customWidth="1"/>
    <col min="3850" max="3850" width="10.5" style="1" customWidth="1"/>
    <col min="3851" max="3851" width="10.5" style="1" bestFit="1" customWidth="1"/>
    <col min="3852" max="4092" width="9.1640625" style="1"/>
    <col min="4093" max="4093" width="61.5" style="1" customWidth="1"/>
    <col min="4094" max="4105" width="10.5" style="1" bestFit="1" customWidth="1"/>
    <col min="4106" max="4106" width="10.5" style="1" customWidth="1"/>
    <col min="4107" max="4107" width="10.5" style="1" bestFit="1" customWidth="1"/>
    <col min="4108" max="4348" width="9.1640625" style="1"/>
    <col min="4349" max="4349" width="61.5" style="1" customWidth="1"/>
    <col min="4350" max="4361" width="10.5" style="1" bestFit="1" customWidth="1"/>
    <col min="4362" max="4362" width="10.5" style="1" customWidth="1"/>
    <col min="4363" max="4363" width="10.5" style="1" bestFit="1" customWidth="1"/>
    <col min="4364" max="4604" width="9.1640625" style="1"/>
    <col min="4605" max="4605" width="61.5" style="1" customWidth="1"/>
    <col min="4606" max="4617" width="10.5" style="1" bestFit="1" customWidth="1"/>
    <col min="4618" max="4618" width="10.5" style="1" customWidth="1"/>
    <col min="4619" max="4619" width="10.5" style="1" bestFit="1" customWidth="1"/>
    <col min="4620" max="4860" width="9.1640625" style="1"/>
    <col min="4861" max="4861" width="61.5" style="1" customWidth="1"/>
    <col min="4862" max="4873" width="10.5" style="1" bestFit="1" customWidth="1"/>
    <col min="4874" max="4874" width="10.5" style="1" customWidth="1"/>
    <col min="4875" max="4875" width="10.5" style="1" bestFit="1" customWidth="1"/>
    <col min="4876" max="5116" width="9.1640625" style="1"/>
    <col min="5117" max="5117" width="61.5" style="1" customWidth="1"/>
    <col min="5118" max="5129" width="10.5" style="1" bestFit="1" customWidth="1"/>
    <col min="5130" max="5130" width="10.5" style="1" customWidth="1"/>
    <col min="5131" max="5131" width="10.5" style="1" bestFit="1" customWidth="1"/>
    <col min="5132" max="5372" width="9.1640625" style="1"/>
    <col min="5373" max="5373" width="61.5" style="1" customWidth="1"/>
    <col min="5374" max="5385" width="10.5" style="1" bestFit="1" customWidth="1"/>
    <col min="5386" max="5386" width="10.5" style="1" customWidth="1"/>
    <col min="5387" max="5387" width="10.5" style="1" bestFit="1" customWidth="1"/>
    <col min="5388" max="5628" width="9.1640625" style="1"/>
    <col min="5629" max="5629" width="61.5" style="1" customWidth="1"/>
    <col min="5630" max="5641" width="10.5" style="1" bestFit="1" customWidth="1"/>
    <col min="5642" max="5642" width="10.5" style="1" customWidth="1"/>
    <col min="5643" max="5643" width="10.5" style="1" bestFit="1" customWidth="1"/>
    <col min="5644" max="5884" width="9.1640625" style="1"/>
    <col min="5885" max="5885" width="61.5" style="1" customWidth="1"/>
    <col min="5886" max="5897" width="10.5" style="1" bestFit="1" customWidth="1"/>
    <col min="5898" max="5898" width="10.5" style="1" customWidth="1"/>
    <col min="5899" max="5899" width="10.5" style="1" bestFit="1" customWidth="1"/>
    <col min="5900" max="6140" width="9.1640625" style="1"/>
    <col min="6141" max="6141" width="61.5" style="1" customWidth="1"/>
    <col min="6142" max="6153" width="10.5" style="1" bestFit="1" customWidth="1"/>
    <col min="6154" max="6154" width="10.5" style="1" customWidth="1"/>
    <col min="6155" max="6155" width="10.5" style="1" bestFit="1" customWidth="1"/>
    <col min="6156" max="6396" width="9.1640625" style="1"/>
    <col min="6397" max="6397" width="61.5" style="1" customWidth="1"/>
    <col min="6398" max="6409" width="10.5" style="1" bestFit="1" customWidth="1"/>
    <col min="6410" max="6410" width="10.5" style="1" customWidth="1"/>
    <col min="6411" max="6411" width="10.5" style="1" bestFit="1" customWidth="1"/>
    <col min="6412" max="6652" width="9.1640625" style="1"/>
    <col min="6653" max="6653" width="61.5" style="1" customWidth="1"/>
    <col min="6654" max="6665" width="10.5" style="1" bestFit="1" customWidth="1"/>
    <col min="6666" max="6666" width="10.5" style="1" customWidth="1"/>
    <col min="6667" max="6667" width="10.5" style="1" bestFit="1" customWidth="1"/>
    <col min="6668" max="6908" width="9.1640625" style="1"/>
    <col min="6909" max="6909" width="61.5" style="1" customWidth="1"/>
    <col min="6910" max="6921" width="10.5" style="1" bestFit="1" customWidth="1"/>
    <col min="6922" max="6922" width="10.5" style="1" customWidth="1"/>
    <col min="6923" max="6923" width="10.5" style="1" bestFit="1" customWidth="1"/>
    <col min="6924" max="7164" width="9.1640625" style="1"/>
    <col min="7165" max="7165" width="61.5" style="1" customWidth="1"/>
    <col min="7166" max="7177" width="10.5" style="1" bestFit="1" customWidth="1"/>
    <col min="7178" max="7178" width="10.5" style="1" customWidth="1"/>
    <col min="7179" max="7179" width="10.5" style="1" bestFit="1" customWidth="1"/>
    <col min="7180" max="7420" width="9.1640625" style="1"/>
    <col min="7421" max="7421" width="61.5" style="1" customWidth="1"/>
    <col min="7422" max="7433" width="10.5" style="1" bestFit="1" customWidth="1"/>
    <col min="7434" max="7434" width="10.5" style="1" customWidth="1"/>
    <col min="7435" max="7435" width="10.5" style="1" bestFit="1" customWidth="1"/>
    <col min="7436" max="7676" width="9.1640625" style="1"/>
    <col min="7677" max="7677" width="61.5" style="1" customWidth="1"/>
    <col min="7678" max="7689" width="10.5" style="1" bestFit="1" customWidth="1"/>
    <col min="7690" max="7690" width="10.5" style="1" customWidth="1"/>
    <col min="7691" max="7691" width="10.5" style="1" bestFit="1" customWidth="1"/>
    <col min="7692" max="7932" width="9.1640625" style="1"/>
    <col min="7933" max="7933" width="61.5" style="1" customWidth="1"/>
    <col min="7934" max="7945" width="10.5" style="1" bestFit="1" customWidth="1"/>
    <col min="7946" max="7946" width="10.5" style="1" customWidth="1"/>
    <col min="7947" max="7947" width="10.5" style="1" bestFit="1" customWidth="1"/>
    <col min="7948" max="8188" width="9.1640625" style="1"/>
    <col min="8189" max="8189" width="61.5" style="1" customWidth="1"/>
    <col min="8190" max="8201" width="10.5" style="1" bestFit="1" customWidth="1"/>
    <col min="8202" max="8202" width="10.5" style="1" customWidth="1"/>
    <col min="8203" max="8203" width="10.5" style="1" bestFit="1" customWidth="1"/>
    <col min="8204" max="8444" width="9.1640625" style="1"/>
    <col min="8445" max="8445" width="61.5" style="1" customWidth="1"/>
    <col min="8446" max="8457" width="10.5" style="1" bestFit="1" customWidth="1"/>
    <col min="8458" max="8458" width="10.5" style="1" customWidth="1"/>
    <col min="8459" max="8459" width="10.5" style="1" bestFit="1" customWidth="1"/>
    <col min="8460" max="8700" width="9.1640625" style="1"/>
    <col min="8701" max="8701" width="61.5" style="1" customWidth="1"/>
    <col min="8702" max="8713" width="10.5" style="1" bestFit="1" customWidth="1"/>
    <col min="8714" max="8714" width="10.5" style="1" customWidth="1"/>
    <col min="8715" max="8715" width="10.5" style="1" bestFit="1" customWidth="1"/>
    <col min="8716" max="8956" width="9.1640625" style="1"/>
    <col min="8957" max="8957" width="61.5" style="1" customWidth="1"/>
    <col min="8958" max="8969" width="10.5" style="1" bestFit="1" customWidth="1"/>
    <col min="8970" max="8970" width="10.5" style="1" customWidth="1"/>
    <col min="8971" max="8971" width="10.5" style="1" bestFit="1" customWidth="1"/>
    <col min="8972" max="9212" width="9.1640625" style="1"/>
    <col min="9213" max="9213" width="61.5" style="1" customWidth="1"/>
    <col min="9214" max="9225" width="10.5" style="1" bestFit="1" customWidth="1"/>
    <col min="9226" max="9226" width="10.5" style="1" customWidth="1"/>
    <col min="9227" max="9227" width="10.5" style="1" bestFit="1" customWidth="1"/>
    <col min="9228" max="9468" width="9.1640625" style="1"/>
    <col min="9469" max="9469" width="61.5" style="1" customWidth="1"/>
    <col min="9470" max="9481" width="10.5" style="1" bestFit="1" customWidth="1"/>
    <col min="9482" max="9482" width="10.5" style="1" customWidth="1"/>
    <col min="9483" max="9483" width="10.5" style="1" bestFit="1" customWidth="1"/>
    <col min="9484" max="9724" width="9.1640625" style="1"/>
    <col min="9725" max="9725" width="61.5" style="1" customWidth="1"/>
    <col min="9726" max="9737" width="10.5" style="1" bestFit="1" customWidth="1"/>
    <col min="9738" max="9738" width="10.5" style="1" customWidth="1"/>
    <col min="9739" max="9739" width="10.5" style="1" bestFit="1" customWidth="1"/>
    <col min="9740" max="9980" width="9.1640625" style="1"/>
    <col min="9981" max="9981" width="61.5" style="1" customWidth="1"/>
    <col min="9982" max="9993" width="10.5" style="1" bestFit="1" customWidth="1"/>
    <col min="9994" max="9994" width="10.5" style="1" customWidth="1"/>
    <col min="9995" max="9995" width="10.5" style="1" bestFit="1" customWidth="1"/>
    <col min="9996" max="10236" width="9.1640625" style="1"/>
    <col min="10237" max="10237" width="61.5" style="1" customWidth="1"/>
    <col min="10238" max="10249" width="10.5" style="1" bestFit="1" customWidth="1"/>
    <col min="10250" max="10250" width="10.5" style="1" customWidth="1"/>
    <col min="10251" max="10251" width="10.5" style="1" bestFit="1" customWidth="1"/>
    <col min="10252" max="10492" width="9.1640625" style="1"/>
    <col min="10493" max="10493" width="61.5" style="1" customWidth="1"/>
    <col min="10494" max="10505" width="10.5" style="1" bestFit="1" customWidth="1"/>
    <col min="10506" max="10506" width="10.5" style="1" customWidth="1"/>
    <col min="10507" max="10507" width="10.5" style="1" bestFit="1" customWidth="1"/>
    <col min="10508" max="10748" width="9.1640625" style="1"/>
    <col min="10749" max="10749" width="61.5" style="1" customWidth="1"/>
    <col min="10750" max="10761" width="10.5" style="1" bestFit="1" customWidth="1"/>
    <col min="10762" max="10762" width="10.5" style="1" customWidth="1"/>
    <col min="10763" max="10763" width="10.5" style="1" bestFit="1" customWidth="1"/>
    <col min="10764" max="11004" width="9.1640625" style="1"/>
    <col min="11005" max="11005" width="61.5" style="1" customWidth="1"/>
    <col min="11006" max="11017" width="10.5" style="1" bestFit="1" customWidth="1"/>
    <col min="11018" max="11018" width="10.5" style="1" customWidth="1"/>
    <col min="11019" max="11019" width="10.5" style="1" bestFit="1" customWidth="1"/>
    <col min="11020" max="11260" width="9.1640625" style="1"/>
    <col min="11261" max="11261" width="61.5" style="1" customWidth="1"/>
    <col min="11262" max="11273" width="10.5" style="1" bestFit="1" customWidth="1"/>
    <col min="11274" max="11274" width="10.5" style="1" customWidth="1"/>
    <col min="11275" max="11275" width="10.5" style="1" bestFit="1" customWidth="1"/>
    <col min="11276" max="11516" width="9.1640625" style="1"/>
    <col min="11517" max="11517" width="61.5" style="1" customWidth="1"/>
    <col min="11518" max="11529" width="10.5" style="1" bestFit="1" customWidth="1"/>
    <col min="11530" max="11530" width="10.5" style="1" customWidth="1"/>
    <col min="11531" max="11531" width="10.5" style="1" bestFit="1" customWidth="1"/>
    <col min="11532" max="11772" width="9.1640625" style="1"/>
    <col min="11773" max="11773" width="61.5" style="1" customWidth="1"/>
    <col min="11774" max="11785" width="10.5" style="1" bestFit="1" customWidth="1"/>
    <col min="11786" max="11786" width="10.5" style="1" customWidth="1"/>
    <col min="11787" max="11787" width="10.5" style="1" bestFit="1" customWidth="1"/>
    <col min="11788" max="12028" width="9.1640625" style="1"/>
    <col min="12029" max="12029" width="61.5" style="1" customWidth="1"/>
    <col min="12030" max="12041" width="10.5" style="1" bestFit="1" customWidth="1"/>
    <col min="12042" max="12042" width="10.5" style="1" customWidth="1"/>
    <col min="12043" max="12043" width="10.5" style="1" bestFit="1" customWidth="1"/>
    <col min="12044" max="12284" width="9.1640625" style="1"/>
    <col min="12285" max="12285" width="61.5" style="1" customWidth="1"/>
    <col min="12286" max="12297" width="10.5" style="1" bestFit="1" customWidth="1"/>
    <col min="12298" max="12298" width="10.5" style="1" customWidth="1"/>
    <col min="12299" max="12299" width="10.5" style="1" bestFit="1" customWidth="1"/>
    <col min="12300" max="12540" width="9.1640625" style="1"/>
    <col min="12541" max="12541" width="61.5" style="1" customWidth="1"/>
    <col min="12542" max="12553" width="10.5" style="1" bestFit="1" customWidth="1"/>
    <col min="12554" max="12554" width="10.5" style="1" customWidth="1"/>
    <col min="12555" max="12555" width="10.5" style="1" bestFit="1" customWidth="1"/>
    <col min="12556" max="12796" width="9.1640625" style="1"/>
    <col min="12797" max="12797" width="61.5" style="1" customWidth="1"/>
    <col min="12798" max="12809" width="10.5" style="1" bestFit="1" customWidth="1"/>
    <col min="12810" max="12810" width="10.5" style="1" customWidth="1"/>
    <col min="12811" max="12811" width="10.5" style="1" bestFit="1" customWidth="1"/>
    <col min="12812" max="13052" width="9.1640625" style="1"/>
    <col min="13053" max="13053" width="61.5" style="1" customWidth="1"/>
    <col min="13054" max="13065" width="10.5" style="1" bestFit="1" customWidth="1"/>
    <col min="13066" max="13066" width="10.5" style="1" customWidth="1"/>
    <col min="13067" max="13067" width="10.5" style="1" bestFit="1" customWidth="1"/>
    <col min="13068" max="13308" width="9.1640625" style="1"/>
    <col min="13309" max="13309" width="61.5" style="1" customWidth="1"/>
    <col min="13310" max="13321" width="10.5" style="1" bestFit="1" customWidth="1"/>
    <col min="13322" max="13322" width="10.5" style="1" customWidth="1"/>
    <col min="13323" max="13323" width="10.5" style="1" bestFit="1" customWidth="1"/>
    <col min="13324" max="13564" width="9.1640625" style="1"/>
    <col min="13565" max="13565" width="61.5" style="1" customWidth="1"/>
    <col min="13566" max="13577" width="10.5" style="1" bestFit="1" customWidth="1"/>
    <col min="13578" max="13578" width="10.5" style="1" customWidth="1"/>
    <col min="13579" max="13579" width="10.5" style="1" bestFit="1" customWidth="1"/>
    <col min="13580" max="13820" width="9.1640625" style="1"/>
    <col min="13821" max="13821" width="61.5" style="1" customWidth="1"/>
    <col min="13822" max="13833" width="10.5" style="1" bestFit="1" customWidth="1"/>
    <col min="13834" max="13834" width="10.5" style="1" customWidth="1"/>
    <col min="13835" max="13835" width="10.5" style="1" bestFit="1" customWidth="1"/>
    <col min="13836" max="14076" width="9.1640625" style="1"/>
    <col min="14077" max="14077" width="61.5" style="1" customWidth="1"/>
    <col min="14078" max="14089" width="10.5" style="1" bestFit="1" customWidth="1"/>
    <col min="14090" max="14090" width="10.5" style="1" customWidth="1"/>
    <col min="14091" max="14091" width="10.5" style="1" bestFit="1" customWidth="1"/>
    <col min="14092" max="14332" width="9.1640625" style="1"/>
    <col min="14333" max="14333" width="61.5" style="1" customWidth="1"/>
    <col min="14334" max="14345" width="10.5" style="1" bestFit="1" customWidth="1"/>
    <col min="14346" max="14346" width="10.5" style="1" customWidth="1"/>
    <col min="14347" max="14347" width="10.5" style="1" bestFit="1" customWidth="1"/>
    <col min="14348" max="14588" width="9.1640625" style="1"/>
    <col min="14589" max="14589" width="61.5" style="1" customWidth="1"/>
    <col min="14590" max="14601" width="10.5" style="1" bestFit="1" customWidth="1"/>
    <col min="14602" max="14602" width="10.5" style="1" customWidth="1"/>
    <col min="14603" max="14603" width="10.5" style="1" bestFit="1" customWidth="1"/>
    <col min="14604" max="14844" width="9.1640625" style="1"/>
    <col min="14845" max="14845" width="61.5" style="1" customWidth="1"/>
    <col min="14846" max="14857" width="10.5" style="1" bestFit="1" customWidth="1"/>
    <col min="14858" max="14858" width="10.5" style="1" customWidth="1"/>
    <col min="14859" max="14859" width="10.5" style="1" bestFit="1" customWidth="1"/>
    <col min="14860" max="15100" width="9.1640625" style="1"/>
    <col min="15101" max="15101" width="61.5" style="1" customWidth="1"/>
    <col min="15102" max="15113" width="10.5" style="1" bestFit="1" customWidth="1"/>
    <col min="15114" max="15114" width="10.5" style="1" customWidth="1"/>
    <col min="15115" max="15115" width="10.5" style="1" bestFit="1" customWidth="1"/>
    <col min="15116" max="15356" width="9.1640625" style="1"/>
    <col min="15357" max="15357" width="61.5" style="1" customWidth="1"/>
    <col min="15358" max="15369" width="10.5" style="1" bestFit="1" customWidth="1"/>
    <col min="15370" max="15370" width="10.5" style="1" customWidth="1"/>
    <col min="15371" max="15371" width="10.5" style="1" bestFit="1" customWidth="1"/>
    <col min="15372" max="15612" width="9.1640625" style="1"/>
    <col min="15613" max="15613" width="61.5" style="1" customWidth="1"/>
    <col min="15614" max="15625" width="10.5" style="1" bestFit="1" customWidth="1"/>
    <col min="15626" max="15626" width="10.5" style="1" customWidth="1"/>
    <col min="15627" max="15627" width="10.5" style="1" bestFit="1" customWidth="1"/>
    <col min="15628" max="15868" width="9.1640625" style="1"/>
    <col min="15869" max="15869" width="61.5" style="1" customWidth="1"/>
    <col min="15870" max="15881" width="10.5" style="1" bestFit="1" customWidth="1"/>
    <col min="15882" max="15882" width="10.5" style="1" customWidth="1"/>
    <col min="15883" max="15883" width="10.5" style="1" bestFit="1" customWidth="1"/>
    <col min="15884" max="16124" width="9.1640625" style="1"/>
    <col min="16125" max="16125" width="61.5" style="1" customWidth="1"/>
    <col min="16126" max="16137" width="10.5" style="1" bestFit="1" customWidth="1"/>
    <col min="16138" max="16138" width="10.5" style="1" customWidth="1"/>
    <col min="16139" max="16139" width="10.5" style="1" bestFit="1" customWidth="1"/>
    <col min="16140" max="16384" width="9.1640625" style="1"/>
  </cols>
  <sheetData>
    <row r="1" spans="1:15" ht="15" customHeight="1">
      <c r="A1" s="22" t="s">
        <v>61</v>
      </c>
      <c r="B1" s="22"/>
      <c r="C1" s="22"/>
      <c r="D1" s="22"/>
      <c r="E1" s="22"/>
      <c r="F1" s="22"/>
      <c r="G1" s="22"/>
      <c r="H1" s="22"/>
      <c r="I1" s="22"/>
      <c r="J1" s="22"/>
      <c r="K1" s="22"/>
      <c r="L1" s="22"/>
      <c r="M1" s="22"/>
      <c r="N1" s="22"/>
      <c r="O1" s="22"/>
    </row>
    <row r="2" spans="1:15" ht="15" customHeight="1">
      <c r="A2" s="21" t="s">
        <v>58</v>
      </c>
      <c r="B2" s="21"/>
      <c r="C2" s="21"/>
      <c r="D2" s="21"/>
      <c r="E2" s="21"/>
      <c r="F2" s="21"/>
      <c r="G2" s="21"/>
      <c r="H2" s="21"/>
      <c r="I2" s="21"/>
      <c r="J2" s="21"/>
      <c r="K2" s="21"/>
      <c r="L2" s="21"/>
      <c r="M2" s="21"/>
      <c r="N2" s="21"/>
      <c r="O2" s="21"/>
    </row>
    <row r="3" spans="1:15" s="18" customFormat="1" ht="15" customHeight="1">
      <c r="A3" s="26"/>
      <c r="B3" s="26"/>
      <c r="C3" s="26"/>
      <c r="D3" s="26"/>
      <c r="E3" s="26"/>
      <c r="F3" s="26"/>
      <c r="G3" s="26"/>
      <c r="H3" s="26"/>
      <c r="I3" s="26"/>
      <c r="J3" s="26"/>
      <c r="K3" s="26"/>
      <c r="L3" s="26"/>
      <c r="M3" s="26"/>
      <c r="N3" s="19" t="s">
        <v>21</v>
      </c>
      <c r="O3" s="19"/>
    </row>
    <row r="4" spans="1:15" s="14" customFormat="1" ht="15" customHeight="1">
      <c r="A4" s="17"/>
      <c r="B4" s="16">
        <v>2022</v>
      </c>
      <c r="C4" s="16">
        <v>2023</v>
      </c>
      <c r="D4" s="16">
        <v>2024</v>
      </c>
      <c r="E4" s="16">
        <v>2025</v>
      </c>
      <c r="F4" s="16">
        <v>2026</v>
      </c>
      <c r="G4" s="16">
        <v>2027</v>
      </c>
      <c r="H4" s="16">
        <v>2028</v>
      </c>
      <c r="I4" s="16">
        <v>2029</v>
      </c>
      <c r="J4" s="16">
        <v>2030</v>
      </c>
      <c r="K4" s="16">
        <v>2031</v>
      </c>
      <c r="L4" s="16">
        <v>2032</v>
      </c>
      <c r="M4" s="16">
        <v>2033</v>
      </c>
      <c r="N4" s="15" t="s">
        <v>20</v>
      </c>
      <c r="O4" s="15" t="s">
        <v>19</v>
      </c>
    </row>
    <row r="6" spans="1:15" ht="15" customHeight="1">
      <c r="A6" s="8" t="s">
        <v>57</v>
      </c>
    </row>
    <row r="7" spans="1:15" ht="15" customHeight="1">
      <c r="A7" s="25" t="s">
        <v>56</v>
      </c>
    </row>
    <row r="8" spans="1:15" ht="15" customHeight="1">
      <c r="A8" s="2" t="s">
        <v>55</v>
      </c>
      <c r="B8" s="1">
        <v>752.12800000000004</v>
      </c>
      <c r="C8" s="1">
        <v>800.17499999999995</v>
      </c>
      <c r="D8" s="1">
        <v>884.55899999999997</v>
      </c>
      <c r="E8" s="1">
        <v>905.98</v>
      </c>
      <c r="F8" s="1">
        <v>907.16399999999999</v>
      </c>
      <c r="G8" s="1">
        <v>921.10599999999999</v>
      </c>
      <c r="H8" s="1">
        <v>940.56399999999996</v>
      </c>
      <c r="I8" s="1">
        <v>953.09100000000001</v>
      </c>
      <c r="J8" s="1">
        <v>962.98500000000001</v>
      </c>
      <c r="K8" s="1">
        <v>970.42700000000002</v>
      </c>
      <c r="L8" s="1">
        <v>977.51499999999999</v>
      </c>
      <c r="M8" s="1">
        <v>984.30499999999995</v>
      </c>
      <c r="N8" s="1">
        <v>4559.3730000000005</v>
      </c>
      <c r="O8" s="1">
        <v>9407.6959999999999</v>
      </c>
    </row>
    <row r="9" spans="1:15" ht="15" customHeight="1">
      <c r="A9" s="2" t="s">
        <v>54</v>
      </c>
      <c r="B9" s="12">
        <v>912.24799999999993</v>
      </c>
      <c r="C9" s="12">
        <v>935.92999999999984</v>
      </c>
      <c r="D9" s="12">
        <v>1015.3669999999997</v>
      </c>
      <c r="E9" s="12">
        <v>1009.7670000000001</v>
      </c>
      <c r="F9" s="12">
        <v>1028.7809999999999</v>
      </c>
      <c r="G9" s="12">
        <v>1034.203</v>
      </c>
      <c r="H9" s="12">
        <v>1023.8650000000001</v>
      </c>
      <c r="I9" s="12">
        <v>1029.4429999999998</v>
      </c>
      <c r="J9" s="12">
        <v>1044.355</v>
      </c>
      <c r="K9" s="12">
        <v>1055.3449999999998</v>
      </c>
      <c r="L9" s="12">
        <v>1074.6490000000003</v>
      </c>
      <c r="M9" s="12">
        <v>1094.681</v>
      </c>
      <c r="N9" s="12">
        <v>5111.9830000000002</v>
      </c>
      <c r="O9" s="12">
        <v>10410.455999999998</v>
      </c>
    </row>
    <row r="10" spans="1:15" ht="15" customHeight="1">
      <c r="A10" s="2" t="s">
        <v>53</v>
      </c>
      <c r="B10" s="1">
        <v>1664.376</v>
      </c>
      <c r="C10" s="1">
        <v>1736.105</v>
      </c>
      <c r="D10" s="1">
        <v>1899.9259999999999</v>
      </c>
      <c r="E10" s="1">
        <v>1915.7470000000001</v>
      </c>
      <c r="F10" s="1">
        <v>1935.9449999999999</v>
      </c>
      <c r="G10" s="1">
        <v>1955.309</v>
      </c>
      <c r="H10" s="1">
        <v>1964.4290000000001</v>
      </c>
      <c r="I10" s="1">
        <v>1982.5340000000001</v>
      </c>
      <c r="J10" s="1">
        <v>2007.34</v>
      </c>
      <c r="K10" s="1">
        <v>2025.7719999999999</v>
      </c>
      <c r="L10" s="1">
        <v>2052.1640000000002</v>
      </c>
      <c r="M10" s="1">
        <v>2078.9859999999999</v>
      </c>
      <c r="N10" s="1">
        <v>9671.3559999999998</v>
      </c>
      <c r="O10" s="1">
        <v>19818.151999999998</v>
      </c>
    </row>
    <row r="11" spans="1:15" ht="15" customHeight="1">
      <c r="A11" s="2" t="s">
        <v>52</v>
      </c>
    </row>
    <row r="12" spans="1:15" ht="15" customHeight="1">
      <c r="A12" s="2" t="s">
        <v>51</v>
      </c>
      <c r="B12" s="1">
        <v>1212.4870000000001</v>
      </c>
      <c r="C12" s="1">
        <v>1346.047</v>
      </c>
      <c r="D12" s="1">
        <v>1459.019</v>
      </c>
      <c r="E12" s="1">
        <v>1552.5239999999999</v>
      </c>
      <c r="F12" s="1">
        <v>1646.386</v>
      </c>
      <c r="G12" s="1">
        <v>1741.9739999999999</v>
      </c>
      <c r="H12" s="1">
        <v>1841.741</v>
      </c>
      <c r="I12" s="1">
        <v>1942.89</v>
      </c>
      <c r="J12" s="1">
        <v>2046.1569999999999</v>
      </c>
      <c r="K12" s="1">
        <v>2152.2640000000001</v>
      </c>
      <c r="L12" s="1">
        <v>2260.8040000000001</v>
      </c>
      <c r="M12" s="1">
        <v>2370.7399999999998</v>
      </c>
      <c r="N12" s="1">
        <v>8241.6440000000002</v>
      </c>
      <c r="O12" s="1">
        <v>19014.499</v>
      </c>
    </row>
    <row r="13" spans="1:15" ht="15" customHeight="1">
      <c r="A13" s="2" t="s">
        <v>50</v>
      </c>
      <c r="B13" s="1">
        <v>747.19500000000005</v>
      </c>
      <c r="C13" s="1">
        <v>821.49400000000003</v>
      </c>
      <c r="D13" s="1">
        <v>841.56200000000001</v>
      </c>
      <c r="E13" s="1">
        <v>957.92</v>
      </c>
      <c r="F13" s="1">
        <v>1027.5899999999999</v>
      </c>
      <c r="G13" s="1">
        <v>1104.19</v>
      </c>
      <c r="H13" s="1">
        <v>1251.5170000000001</v>
      </c>
      <c r="I13" s="1">
        <v>1198.0329999999999</v>
      </c>
      <c r="J13" s="1">
        <v>1357.979</v>
      </c>
      <c r="K13" s="1">
        <v>1451.1510000000001</v>
      </c>
      <c r="L13" s="1">
        <v>1564.3530000000001</v>
      </c>
      <c r="M13" s="1">
        <v>1770.4670000000001</v>
      </c>
      <c r="N13" s="1">
        <v>5182.7790000000005</v>
      </c>
      <c r="O13" s="1">
        <v>12524.762000000001</v>
      </c>
    </row>
    <row r="14" spans="1:15" ht="15" customHeight="1">
      <c r="A14" s="2" t="s">
        <v>49</v>
      </c>
      <c r="B14" s="1">
        <v>591.94899999999996</v>
      </c>
      <c r="C14" s="1">
        <v>607.67700000000002</v>
      </c>
      <c r="D14" s="1">
        <v>558.1</v>
      </c>
      <c r="E14" s="1">
        <v>581.54399999999998</v>
      </c>
      <c r="F14" s="1">
        <v>620.06600000000003</v>
      </c>
      <c r="G14" s="1">
        <v>655.92600000000004</v>
      </c>
      <c r="H14" s="1">
        <v>699.19299999999998</v>
      </c>
      <c r="I14" s="1">
        <v>742.54</v>
      </c>
      <c r="J14" s="1">
        <v>789.64800000000002</v>
      </c>
      <c r="K14" s="1">
        <v>848.26199999999994</v>
      </c>
      <c r="L14" s="1">
        <v>903.89099999999996</v>
      </c>
      <c r="M14" s="1">
        <v>966.54700000000003</v>
      </c>
      <c r="N14" s="1">
        <v>3114.8290000000002</v>
      </c>
      <c r="O14" s="1">
        <v>7365.7169999999996</v>
      </c>
    </row>
    <row r="15" spans="1:15" ht="15" customHeight="1">
      <c r="A15" s="2" t="s">
        <v>48</v>
      </c>
      <c r="B15" s="1">
        <v>1581.43</v>
      </c>
      <c r="C15" s="1">
        <v>1199.857</v>
      </c>
      <c r="D15" s="1">
        <v>1335.3589999999999</v>
      </c>
      <c r="E15" s="1">
        <v>1250.674</v>
      </c>
      <c r="F15" s="1">
        <v>1196.3779999999999</v>
      </c>
      <c r="G15" s="1">
        <v>1221.836</v>
      </c>
      <c r="H15" s="1">
        <v>1285.96</v>
      </c>
      <c r="I15" s="1">
        <v>1316.7670000000001</v>
      </c>
      <c r="J15" s="1">
        <v>1344.8430000000001</v>
      </c>
      <c r="K15" s="1">
        <v>1391.356</v>
      </c>
      <c r="L15" s="1">
        <v>1440.24</v>
      </c>
      <c r="M15" s="1">
        <v>1518.211</v>
      </c>
      <c r="N15" s="1">
        <v>6290.2070000000003</v>
      </c>
      <c r="O15" s="1">
        <v>13301.624</v>
      </c>
    </row>
    <row r="16" spans="1:15" ht="15" customHeight="1">
      <c r="A16" s="2" t="s">
        <v>47</v>
      </c>
      <c r="B16" s="23">
        <v>4133.0609999999997</v>
      </c>
      <c r="C16" s="23">
        <v>3975.0749999999998</v>
      </c>
      <c r="D16" s="23">
        <v>4194.04</v>
      </c>
      <c r="E16" s="23">
        <v>4342.6620000000003</v>
      </c>
      <c r="F16" s="23">
        <v>4490.42</v>
      </c>
      <c r="G16" s="23">
        <v>4723.9260000000004</v>
      </c>
      <c r="H16" s="23">
        <v>5078.4110000000001</v>
      </c>
      <c r="I16" s="23">
        <v>5200.2299999999996</v>
      </c>
      <c r="J16" s="23">
        <v>5538.6270000000004</v>
      </c>
      <c r="K16" s="23">
        <v>5843.0330000000004</v>
      </c>
      <c r="L16" s="23">
        <v>6169.2879999999996</v>
      </c>
      <c r="M16" s="23">
        <v>6625.9650000000001</v>
      </c>
      <c r="N16" s="23">
        <v>22829.458999999999</v>
      </c>
      <c r="O16" s="23">
        <v>52206.601999999999</v>
      </c>
    </row>
    <row r="17" spans="1:15" ht="15" customHeight="1">
      <c r="A17" s="2" t="s">
        <v>30</v>
      </c>
      <c r="B17" s="1">
        <v>475.887</v>
      </c>
      <c r="C17" s="1">
        <v>660.64700000000005</v>
      </c>
      <c r="D17" s="1">
        <v>788.77200000000005</v>
      </c>
      <c r="E17" s="1">
        <v>832.53300000000002</v>
      </c>
      <c r="F17" s="1">
        <v>867.20699999999999</v>
      </c>
      <c r="G17" s="1">
        <v>910.13800000000003</v>
      </c>
      <c r="H17" s="1">
        <v>960.29899999999998</v>
      </c>
      <c r="I17" s="1">
        <v>1022.338</v>
      </c>
      <c r="J17" s="1">
        <v>1093.308</v>
      </c>
      <c r="K17" s="1">
        <v>1170.9179999999999</v>
      </c>
      <c r="L17" s="1">
        <v>1250.4570000000001</v>
      </c>
      <c r="M17" s="1">
        <v>1321.04</v>
      </c>
      <c r="N17" s="1">
        <v>4358.9489999999996</v>
      </c>
      <c r="O17" s="1">
        <v>10217.01</v>
      </c>
    </row>
    <row r="18" spans="1:15" ht="15" customHeight="1">
      <c r="A18" s="2" t="s">
        <v>46</v>
      </c>
      <c r="B18" s="23">
        <v>6273.3239999999996</v>
      </c>
      <c r="C18" s="23">
        <v>6371.8270000000002</v>
      </c>
      <c r="D18" s="23">
        <v>6882.7380000000003</v>
      </c>
      <c r="E18" s="23">
        <v>7090.942</v>
      </c>
      <c r="F18" s="23">
        <v>7293.5720000000001</v>
      </c>
      <c r="G18" s="23">
        <v>7589.3729999999996</v>
      </c>
      <c r="H18" s="23">
        <v>8003.1390000000001</v>
      </c>
      <c r="I18" s="23">
        <v>8205.1020000000008</v>
      </c>
      <c r="J18" s="23">
        <v>8639.2749999999996</v>
      </c>
      <c r="K18" s="23">
        <v>9039.723</v>
      </c>
      <c r="L18" s="23">
        <v>9471.9089999999997</v>
      </c>
      <c r="M18" s="23">
        <v>10025.991</v>
      </c>
      <c r="N18" s="23">
        <v>36859.764000000003</v>
      </c>
      <c r="O18" s="23">
        <v>82241.763999999996</v>
      </c>
    </row>
    <row r="19" spans="1:15" ht="15" customHeight="1">
      <c r="A19" s="8" t="s">
        <v>45</v>
      </c>
    </row>
    <row r="20" spans="1:15" ht="15" customHeight="1">
      <c r="A20" s="2" t="s">
        <v>44</v>
      </c>
      <c r="B20" s="1">
        <v>2632.1460000000002</v>
      </c>
      <c r="C20" s="1">
        <v>2327.86</v>
      </c>
      <c r="D20" s="1">
        <v>2390.0100000000002</v>
      </c>
      <c r="E20" s="1">
        <v>2617.2530000000002</v>
      </c>
      <c r="F20" s="1">
        <v>2849.1170000000002</v>
      </c>
      <c r="G20" s="1">
        <v>3029.0390000000002</v>
      </c>
      <c r="H20" s="1">
        <v>3205.8829999999998</v>
      </c>
      <c r="I20" s="1">
        <v>3366.2979999999998</v>
      </c>
      <c r="J20" s="1">
        <v>3542.6089999999999</v>
      </c>
      <c r="K20" s="1">
        <v>3731.9369999999999</v>
      </c>
      <c r="L20" s="1">
        <v>3948.0790000000002</v>
      </c>
      <c r="M20" s="1">
        <v>4154.4780000000001</v>
      </c>
      <c r="N20" s="1">
        <v>14091.302</v>
      </c>
      <c r="O20" s="1">
        <v>32834.703000000001</v>
      </c>
    </row>
    <row r="21" spans="1:15" ht="15" customHeight="1">
      <c r="A21" s="2" t="s">
        <v>43</v>
      </c>
      <c r="B21" s="1">
        <v>424.86500000000001</v>
      </c>
      <c r="C21" s="1">
        <v>545.99900000000002</v>
      </c>
      <c r="D21" s="1">
        <v>666.16800000000001</v>
      </c>
      <c r="E21" s="1">
        <v>733.08799999999997</v>
      </c>
      <c r="F21" s="1">
        <v>733.91399999999999</v>
      </c>
      <c r="G21" s="1">
        <v>740.09799999999996</v>
      </c>
      <c r="H21" s="1">
        <v>759.05200000000002</v>
      </c>
      <c r="I21" s="1">
        <v>763.28200000000004</v>
      </c>
      <c r="J21" s="1">
        <v>763.10500000000002</v>
      </c>
      <c r="K21" s="1">
        <v>771.07899999999995</v>
      </c>
      <c r="L21" s="1">
        <v>778.62</v>
      </c>
      <c r="M21" s="1">
        <v>803.36300000000006</v>
      </c>
      <c r="N21" s="1">
        <v>3632.32</v>
      </c>
      <c r="O21" s="1">
        <v>7511.7690000000002</v>
      </c>
    </row>
    <row r="22" spans="1:15" ht="15" customHeight="1">
      <c r="A22" s="2" t="s">
        <v>42</v>
      </c>
    </row>
    <row r="23" spans="1:15" ht="15" customHeight="1">
      <c r="A23" s="2" t="s">
        <v>41</v>
      </c>
      <c r="B23" s="1">
        <v>1065.9749999999999</v>
      </c>
      <c r="C23" s="1">
        <v>1198.095</v>
      </c>
      <c r="D23" s="1">
        <v>1208.154</v>
      </c>
      <c r="E23" s="1">
        <v>1263.2919999999999</v>
      </c>
      <c r="F23" s="1">
        <v>1324.674</v>
      </c>
      <c r="G23" s="1">
        <v>1379.1769999999999</v>
      </c>
      <c r="H23" s="1">
        <v>1449.71</v>
      </c>
      <c r="I23" s="1">
        <v>1508.4449999999999</v>
      </c>
      <c r="J23" s="1">
        <v>1573</v>
      </c>
      <c r="K23" s="1">
        <v>1639.5889999999999</v>
      </c>
      <c r="L23" s="1">
        <v>1706.893</v>
      </c>
      <c r="M23" s="1">
        <v>1804.557</v>
      </c>
      <c r="N23" s="1">
        <v>6625.0069999999996</v>
      </c>
      <c r="O23" s="1">
        <v>14857.491</v>
      </c>
    </row>
    <row r="24" spans="1:15" ht="15" customHeight="1">
      <c r="A24" s="2" t="s">
        <v>40</v>
      </c>
      <c r="B24" s="1">
        <v>339.14499999999998</v>
      </c>
      <c r="C24" s="1">
        <v>408.90199999999999</v>
      </c>
      <c r="D24" s="1">
        <v>464.41300000000001</v>
      </c>
      <c r="E24" s="1">
        <v>485.279</v>
      </c>
      <c r="F24" s="1">
        <v>509.47199999999998</v>
      </c>
      <c r="G24" s="1">
        <v>533.19500000000005</v>
      </c>
      <c r="H24" s="1">
        <v>562.51900000000001</v>
      </c>
      <c r="I24" s="1">
        <v>588.18799999999999</v>
      </c>
      <c r="J24" s="1">
        <v>616.30899999999997</v>
      </c>
      <c r="K24" s="1">
        <v>645.34100000000001</v>
      </c>
      <c r="L24" s="1">
        <v>675.42600000000004</v>
      </c>
      <c r="M24" s="1">
        <v>714.91399999999999</v>
      </c>
      <c r="N24" s="1">
        <v>2554.8780000000002</v>
      </c>
      <c r="O24" s="1">
        <v>5795.0559999999996</v>
      </c>
    </row>
    <row r="25" spans="1:15" ht="15" customHeight="1">
      <c r="A25" s="2" t="s">
        <v>39</v>
      </c>
      <c r="B25" s="1">
        <v>66.498000000000005</v>
      </c>
      <c r="C25" s="1">
        <v>55.268000000000001</v>
      </c>
      <c r="D25" s="1">
        <v>56.061</v>
      </c>
      <c r="E25" s="1">
        <v>57.831000000000003</v>
      </c>
      <c r="F25" s="1">
        <v>60.137999999999998</v>
      </c>
      <c r="G25" s="1">
        <v>63.052999999999997</v>
      </c>
      <c r="H25" s="1">
        <v>65.95</v>
      </c>
      <c r="I25" s="1">
        <v>68.424000000000007</v>
      </c>
      <c r="J25" s="1">
        <v>69.876000000000005</v>
      </c>
      <c r="K25" s="1">
        <v>69.566999999999993</v>
      </c>
      <c r="L25" s="1">
        <v>71.191000000000003</v>
      </c>
      <c r="M25" s="1">
        <v>73.177000000000007</v>
      </c>
      <c r="N25" s="1">
        <v>303.03300000000002</v>
      </c>
      <c r="O25" s="1">
        <v>655.26800000000003</v>
      </c>
    </row>
    <row r="26" spans="1:15" ht="15" customHeight="1">
      <c r="A26" s="2" t="s">
        <v>38</v>
      </c>
      <c r="B26" s="1">
        <v>11.909000000000001</v>
      </c>
      <c r="C26" s="1">
        <v>12.971</v>
      </c>
      <c r="D26" s="1">
        <v>13.452999999999999</v>
      </c>
      <c r="E26" s="1">
        <v>14.170999999999999</v>
      </c>
      <c r="F26" s="1">
        <v>14.788</v>
      </c>
      <c r="G26" s="1">
        <v>15.427</v>
      </c>
      <c r="H26" s="1">
        <v>16.076000000000001</v>
      </c>
      <c r="I26" s="1">
        <v>16.922000000000001</v>
      </c>
      <c r="J26" s="1">
        <v>17.663</v>
      </c>
      <c r="K26" s="1">
        <v>18.561</v>
      </c>
      <c r="L26" s="1">
        <v>19.376000000000001</v>
      </c>
      <c r="M26" s="1">
        <v>20.719000000000001</v>
      </c>
      <c r="N26" s="1">
        <v>73.915000000000006</v>
      </c>
      <c r="O26" s="1">
        <v>167.15600000000001</v>
      </c>
    </row>
    <row r="27" spans="1:15" ht="15" customHeight="1">
      <c r="A27" s="2" t="s">
        <v>37</v>
      </c>
      <c r="B27" s="1">
        <v>87.727999999999994</v>
      </c>
      <c r="C27" s="1">
        <v>91.453000000000003</v>
      </c>
      <c r="D27" s="1">
        <v>114.089</v>
      </c>
      <c r="E27" s="1">
        <v>114.434</v>
      </c>
      <c r="F27" s="1">
        <v>118.628</v>
      </c>
      <c r="G27" s="1">
        <v>120.684</v>
      </c>
      <c r="H27" s="1">
        <v>121.464</v>
      </c>
      <c r="I27" s="1">
        <v>124.788</v>
      </c>
      <c r="J27" s="1">
        <v>128.36500000000001</v>
      </c>
      <c r="K27" s="1">
        <v>130.09899999999999</v>
      </c>
      <c r="L27" s="1">
        <v>136.86699999999999</v>
      </c>
      <c r="M27" s="1">
        <v>140.886</v>
      </c>
      <c r="N27" s="1">
        <v>589.29899999999998</v>
      </c>
      <c r="O27" s="1">
        <v>1250.3040000000001</v>
      </c>
    </row>
    <row r="28" spans="1:15" ht="15" customHeight="1">
      <c r="A28" s="2" t="s">
        <v>36</v>
      </c>
      <c r="B28" s="1">
        <v>32.549999999999997</v>
      </c>
      <c r="C28" s="1">
        <v>20.899000000000001</v>
      </c>
      <c r="D28" s="1">
        <v>25.338000000000001</v>
      </c>
      <c r="E28" s="1">
        <v>28.286000000000001</v>
      </c>
      <c r="F28" s="1">
        <v>29.097000000000001</v>
      </c>
      <c r="G28" s="1">
        <v>44.918999999999997</v>
      </c>
      <c r="H28" s="1">
        <v>47.46</v>
      </c>
      <c r="I28" s="1">
        <v>51.710999999999999</v>
      </c>
      <c r="J28" s="1">
        <v>52.121000000000002</v>
      </c>
      <c r="K28" s="1">
        <v>57.048999999999999</v>
      </c>
      <c r="L28" s="1">
        <v>62.503999999999998</v>
      </c>
      <c r="M28" s="1">
        <v>67.649000000000001</v>
      </c>
      <c r="N28" s="1">
        <v>175.1</v>
      </c>
      <c r="O28" s="1">
        <v>466.13400000000001</v>
      </c>
    </row>
    <row r="29" spans="1:15" ht="15" customHeight="1">
      <c r="A29" s="2" t="s">
        <v>35</v>
      </c>
      <c r="B29" s="1">
        <v>99.908000000000001</v>
      </c>
      <c r="C29" s="1">
        <v>101.65600000000001</v>
      </c>
      <c r="D29" s="1">
        <v>60.686</v>
      </c>
      <c r="E29" s="1">
        <v>49.822000000000003</v>
      </c>
      <c r="F29" s="1">
        <v>52.295999999999999</v>
      </c>
      <c r="G29" s="1">
        <v>54.307000000000002</v>
      </c>
      <c r="H29" s="1">
        <v>56.220999999999997</v>
      </c>
      <c r="I29" s="1">
        <v>58.136000000000003</v>
      </c>
      <c r="J29" s="1">
        <v>60.231999999999999</v>
      </c>
      <c r="K29" s="1">
        <v>62.515999999999998</v>
      </c>
      <c r="L29" s="1">
        <v>54.716000000000001</v>
      </c>
      <c r="M29" s="1">
        <v>57.216000000000001</v>
      </c>
      <c r="N29" s="1">
        <v>273.33199999999999</v>
      </c>
      <c r="O29" s="1">
        <v>566.14800000000002</v>
      </c>
    </row>
    <row r="30" spans="1:15" ht="15" customHeight="1">
      <c r="A30" s="2" t="s">
        <v>34</v>
      </c>
      <c r="B30" s="1">
        <v>106.67400000000001</v>
      </c>
      <c r="C30" s="1">
        <v>0</v>
      </c>
      <c r="D30" s="1">
        <v>0</v>
      </c>
      <c r="E30" s="1">
        <v>14.432</v>
      </c>
      <c r="F30" s="1">
        <v>35.753</v>
      </c>
      <c r="G30" s="1">
        <v>54.329000000000001</v>
      </c>
      <c r="H30" s="1">
        <v>65.376000000000005</v>
      </c>
      <c r="I30" s="1">
        <v>69.394999999999996</v>
      </c>
      <c r="J30" s="1">
        <v>72.415999999999997</v>
      </c>
      <c r="K30" s="1">
        <v>78.483999999999995</v>
      </c>
      <c r="L30" s="1">
        <v>85.432000000000002</v>
      </c>
      <c r="M30" s="1">
        <v>90.918000000000006</v>
      </c>
      <c r="N30" s="1">
        <v>169.89</v>
      </c>
      <c r="O30" s="1">
        <v>566.53499999999997</v>
      </c>
    </row>
    <row r="31" spans="1:15" ht="15" customHeight="1">
      <c r="A31" s="2" t="s">
        <v>33</v>
      </c>
      <c r="B31" s="1">
        <v>30.001000000000001</v>
      </c>
      <c r="C31" s="1">
        <v>39.380000000000003</v>
      </c>
      <c r="D31" s="1">
        <v>38.012</v>
      </c>
      <c r="E31" s="1">
        <v>41.585000000000001</v>
      </c>
      <c r="F31" s="1">
        <v>44.744999999999997</v>
      </c>
      <c r="G31" s="1">
        <v>46.234000000000002</v>
      </c>
      <c r="H31" s="1">
        <v>49.816000000000003</v>
      </c>
      <c r="I31" s="1">
        <v>53.805999999999997</v>
      </c>
      <c r="J31" s="1">
        <v>57.119</v>
      </c>
      <c r="K31" s="1">
        <v>59.999000000000002</v>
      </c>
      <c r="L31" s="1">
        <v>61.968000000000004</v>
      </c>
      <c r="M31" s="1">
        <v>63.44</v>
      </c>
      <c r="N31" s="1">
        <v>220.392</v>
      </c>
      <c r="O31" s="1">
        <v>516.72400000000005</v>
      </c>
    </row>
    <row r="32" spans="1:15" ht="15" customHeight="1">
      <c r="A32" s="2" t="s">
        <v>32</v>
      </c>
      <c r="B32" s="24">
        <v>4897.3990000000003</v>
      </c>
      <c r="C32" s="24">
        <v>4802.4830000000002</v>
      </c>
      <c r="D32" s="24">
        <v>5036.384</v>
      </c>
      <c r="E32" s="24">
        <v>5419.473</v>
      </c>
      <c r="F32" s="24">
        <v>5772.6220000000003</v>
      </c>
      <c r="G32" s="24">
        <v>6080.4620000000004</v>
      </c>
      <c r="H32" s="24">
        <v>6399.527</v>
      </c>
      <c r="I32" s="24">
        <v>6669.3950000000004</v>
      </c>
      <c r="J32" s="24">
        <v>6952.8149999999996</v>
      </c>
      <c r="K32" s="24">
        <v>7264.2209999999995</v>
      </c>
      <c r="L32" s="24">
        <v>7601.0720000000001</v>
      </c>
      <c r="M32" s="24">
        <v>7991.317</v>
      </c>
      <c r="N32" s="24">
        <v>28708.468000000001</v>
      </c>
      <c r="O32" s="24">
        <v>65187.288</v>
      </c>
    </row>
    <row r="33" spans="1:15" ht="15" customHeight="1">
      <c r="A33" s="2"/>
    </row>
    <row r="34" spans="1:15" ht="15" customHeight="1">
      <c r="A34" s="8" t="s">
        <v>31</v>
      </c>
      <c r="B34" s="13">
        <v>1375.925</v>
      </c>
      <c r="C34" s="13">
        <v>1569.3440000000001</v>
      </c>
      <c r="D34" s="13">
        <v>1846.354</v>
      </c>
      <c r="E34" s="13">
        <v>1671.4690000000001</v>
      </c>
      <c r="F34" s="13">
        <v>1520.95</v>
      </c>
      <c r="G34" s="13">
        <v>1508.9110000000001</v>
      </c>
      <c r="H34" s="13">
        <v>1603.6120000000001</v>
      </c>
      <c r="I34" s="13">
        <v>1535.7070000000001</v>
      </c>
      <c r="J34" s="13">
        <v>1686.46</v>
      </c>
      <c r="K34" s="13">
        <v>1775.502</v>
      </c>
      <c r="L34" s="13">
        <v>1870.837</v>
      </c>
      <c r="M34" s="13">
        <v>2034.674</v>
      </c>
      <c r="N34" s="13">
        <v>8151.2960000000003</v>
      </c>
      <c r="O34" s="13">
        <v>17054.475999999999</v>
      </c>
    </row>
    <row r="36" spans="1:15" ht="15" customHeight="1">
      <c r="A36" s="2" t="s">
        <v>30</v>
      </c>
      <c r="B36" s="1">
        <v>475.887</v>
      </c>
      <c r="C36" s="1">
        <v>660.64700000000005</v>
      </c>
      <c r="D36" s="1">
        <v>788.77200000000005</v>
      </c>
      <c r="E36" s="1">
        <v>832.53300000000002</v>
      </c>
      <c r="F36" s="1">
        <v>867.20699999999999</v>
      </c>
      <c r="G36" s="1">
        <v>910.13800000000003</v>
      </c>
      <c r="H36" s="1">
        <v>960.29899999999998</v>
      </c>
      <c r="I36" s="1">
        <v>1022.338</v>
      </c>
      <c r="J36" s="1">
        <v>1093.308</v>
      </c>
      <c r="K36" s="1">
        <v>1170.9179999999999</v>
      </c>
      <c r="L36" s="1">
        <v>1250.4570000000001</v>
      </c>
      <c r="M36" s="1">
        <v>1321.04</v>
      </c>
      <c r="N36" s="1">
        <v>4358.9489999999996</v>
      </c>
      <c r="O36" s="1">
        <v>10217.01</v>
      </c>
    </row>
    <row r="37" spans="1:15" s="13" customFormat="1" ht="15" customHeight="1">
      <c r="A37" s="2" t="s">
        <v>29</v>
      </c>
      <c r="B37" s="1">
        <v>900.03800000000001</v>
      </c>
      <c r="C37" s="1">
        <v>908.697</v>
      </c>
      <c r="D37" s="1">
        <v>1057.5820000000001</v>
      </c>
      <c r="E37" s="1">
        <v>838.93600000000004</v>
      </c>
      <c r="F37" s="1">
        <v>653.74300000000005</v>
      </c>
      <c r="G37" s="1">
        <v>598.77300000000002</v>
      </c>
      <c r="H37" s="1">
        <v>643.31299999999999</v>
      </c>
      <c r="I37" s="1">
        <v>513.36900000000003</v>
      </c>
      <c r="J37" s="1">
        <v>593.15200000000004</v>
      </c>
      <c r="K37" s="1">
        <v>604.58399999999995</v>
      </c>
      <c r="L37" s="1">
        <v>620.38</v>
      </c>
      <c r="M37" s="1">
        <v>713.63400000000001</v>
      </c>
      <c r="N37" s="1">
        <v>3792.3470000000002</v>
      </c>
      <c r="O37" s="1">
        <v>6837.4660000000003</v>
      </c>
    </row>
    <row r="39" spans="1:15" ht="15" customHeight="1">
      <c r="A39" s="2" t="s">
        <v>28</v>
      </c>
      <c r="B39" s="1">
        <v>1360.7449999999999</v>
      </c>
      <c r="C39" s="1">
        <v>1555.383</v>
      </c>
      <c r="D39" s="1">
        <v>1738.973</v>
      </c>
      <c r="E39" s="1">
        <v>1528.8889999999999</v>
      </c>
      <c r="F39" s="1">
        <v>1356.7619999999999</v>
      </c>
      <c r="G39" s="1">
        <v>1311.2059999999999</v>
      </c>
      <c r="H39" s="1">
        <v>1380.202</v>
      </c>
      <c r="I39" s="1">
        <v>1272.452</v>
      </c>
      <c r="J39" s="1">
        <v>1385.059</v>
      </c>
      <c r="K39" s="1">
        <v>1432.404</v>
      </c>
      <c r="L39" s="1">
        <v>1487.508</v>
      </c>
      <c r="M39" s="1">
        <v>1635.4839999999999</v>
      </c>
      <c r="N39" s="1">
        <v>7316.0320000000002</v>
      </c>
      <c r="O39" s="1">
        <v>14528.939</v>
      </c>
    </row>
    <row r="40" spans="1:15" ht="15" customHeight="1">
      <c r="A40" s="2" t="s">
        <v>27</v>
      </c>
      <c r="B40" s="1">
        <v>15.18</v>
      </c>
      <c r="C40" s="1">
        <v>13.961</v>
      </c>
      <c r="D40" s="1">
        <v>107.381</v>
      </c>
      <c r="E40" s="1">
        <v>142.58000000000001</v>
      </c>
      <c r="F40" s="1">
        <v>164.18799999999999</v>
      </c>
      <c r="G40" s="1">
        <v>197.70500000000001</v>
      </c>
      <c r="H40" s="1">
        <v>223.41</v>
      </c>
      <c r="I40" s="1">
        <v>263.255</v>
      </c>
      <c r="J40" s="1">
        <v>301.40100000000001</v>
      </c>
      <c r="K40" s="1">
        <v>343.09800000000001</v>
      </c>
      <c r="L40" s="1">
        <v>383.32900000000001</v>
      </c>
      <c r="M40" s="1">
        <v>399.19</v>
      </c>
      <c r="N40" s="1">
        <v>835.26400000000001</v>
      </c>
      <c r="O40" s="1">
        <v>2525.5369999999998</v>
      </c>
    </row>
    <row r="42" spans="1:15" ht="15" customHeight="1">
      <c r="A42" s="8" t="s">
        <v>60</v>
      </c>
    </row>
    <row r="43" spans="1:15" ht="15" customHeight="1">
      <c r="A43" s="2" t="s">
        <v>26</v>
      </c>
      <c r="B43" s="1">
        <v>4897.3990000000003</v>
      </c>
      <c r="C43" s="1">
        <v>4802.4830000000002</v>
      </c>
      <c r="D43" s="1">
        <v>5036.384</v>
      </c>
      <c r="E43" s="1">
        <v>5419.473</v>
      </c>
      <c r="F43" s="1">
        <v>5772.6220000000003</v>
      </c>
      <c r="G43" s="1">
        <v>6080.4620000000004</v>
      </c>
      <c r="H43" s="1">
        <v>6399.527</v>
      </c>
      <c r="I43" s="1">
        <v>6669.3950000000004</v>
      </c>
      <c r="J43" s="1">
        <v>6952.8149999999996</v>
      </c>
      <c r="K43" s="1">
        <v>7264.2209999999995</v>
      </c>
      <c r="L43" s="1">
        <v>7601.0720000000001</v>
      </c>
      <c r="M43" s="1">
        <v>7991.317</v>
      </c>
      <c r="N43" s="1">
        <v>28708.468000000001</v>
      </c>
      <c r="O43" s="1">
        <v>65187.288</v>
      </c>
    </row>
    <row r="44" spans="1:15" ht="15" customHeight="1">
      <c r="A44" s="2" t="s">
        <v>25</v>
      </c>
      <c r="B44" s="12">
        <v>6209.1850000000004</v>
      </c>
      <c r="C44" s="12">
        <v>6365.5990000000002</v>
      </c>
      <c r="D44" s="12">
        <v>6954.4830000000002</v>
      </c>
      <c r="E44" s="12">
        <v>7090.942</v>
      </c>
      <c r="F44" s="12">
        <v>7293.5720000000001</v>
      </c>
      <c r="G44" s="12">
        <v>7589.3729999999996</v>
      </c>
      <c r="H44" s="12">
        <v>7896.5339999999997</v>
      </c>
      <c r="I44" s="12">
        <v>8311.7070000000003</v>
      </c>
      <c r="J44" s="12">
        <v>8639.2749999999996</v>
      </c>
      <c r="K44" s="12">
        <v>9039.723</v>
      </c>
      <c r="L44" s="12">
        <v>9471.9089999999997</v>
      </c>
      <c r="M44" s="12">
        <v>9879.6839999999993</v>
      </c>
      <c r="N44" s="12">
        <v>36824.904000000002</v>
      </c>
      <c r="O44" s="12">
        <v>82167.202000000005</v>
      </c>
    </row>
    <row r="45" spans="1:15" ht="15" customHeight="1">
      <c r="A45" s="2" t="s">
        <v>24</v>
      </c>
      <c r="B45" s="1">
        <v>1311.7860000000001</v>
      </c>
      <c r="C45" s="1">
        <v>1563.116</v>
      </c>
      <c r="D45" s="1">
        <v>1918.0989999999999</v>
      </c>
      <c r="E45" s="1">
        <v>1671.4690000000001</v>
      </c>
      <c r="F45" s="1">
        <v>1520.95</v>
      </c>
      <c r="G45" s="1">
        <v>1508.9110000000001</v>
      </c>
      <c r="H45" s="1">
        <v>1497.0070000000001</v>
      </c>
      <c r="I45" s="1">
        <v>1642.3119999999999</v>
      </c>
      <c r="J45" s="1">
        <v>1686.46</v>
      </c>
      <c r="K45" s="1">
        <v>1775.502</v>
      </c>
      <c r="L45" s="1">
        <v>1870.837</v>
      </c>
      <c r="M45" s="1">
        <v>1888.367</v>
      </c>
      <c r="N45" s="1">
        <v>8116.4359999999997</v>
      </c>
      <c r="O45" s="1">
        <v>16979.914000000001</v>
      </c>
    </row>
    <row r="46" spans="1:15" ht="15" customHeight="1">
      <c r="A46" s="7"/>
      <c r="B46" s="12"/>
      <c r="C46" s="12"/>
      <c r="D46" s="12"/>
      <c r="E46" s="12"/>
      <c r="F46" s="12"/>
      <c r="G46" s="12"/>
      <c r="H46" s="12"/>
      <c r="I46" s="12"/>
      <c r="J46" s="12"/>
      <c r="K46" s="12"/>
      <c r="L46" s="12"/>
      <c r="M46" s="12"/>
      <c r="N46" s="12"/>
      <c r="O46" s="12"/>
    </row>
    <row r="47" spans="1:15" s="28" customFormat="1" ht="24.75" customHeight="1">
      <c r="A47" s="80" t="s">
        <v>59</v>
      </c>
      <c r="B47" s="80"/>
      <c r="C47" s="80"/>
      <c r="D47" s="80"/>
      <c r="E47" s="80"/>
      <c r="F47" s="80"/>
      <c r="G47" s="80"/>
      <c r="H47" s="80"/>
      <c r="I47" s="80"/>
      <c r="J47" s="80"/>
      <c r="K47" s="80"/>
      <c r="L47" s="80"/>
      <c r="M47" s="80"/>
      <c r="N47" s="80"/>
      <c r="O47" s="80"/>
    </row>
    <row r="48" spans="1:15" ht="15" customHeight="1">
      <c r="M48" s="27"/>
    </row>
    <row r="49" spans="13:13" ht="15" customHeight="1">
      <c r="M49" s="27"/>
    </row>
  </sheetData>
  <mergeCells count="1">
    <mergeCell ref="A47:O47"/>
  </mergeCells>
  <pageMargins left="0.25" right="0.25" top="0.75" bottom="0.75" header="0.3" footer="0.3"/>
  <pageSetup scale="57" fitToHeight="999" orientation="landscape" r:id="rId1"/>
  <headerFooter>
    <oddFooter>&amp;L&amp;F&amp;R&amp;P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A1325-1035-47D1-A4FB-E918C6DB1AC7}">
  <sheetPr transitionEvaluation="1">
    <pageSetUpPr fitToPage="1"/>
  </sheetPr>
  <dimension ref="A1:O76"/>
  <sheetViews>
    <sheetView zoomScale="80" zoomScaleNormal="80" zoomScaleSheetLayoutView="85" workbookViewId="0">
      <pane ySplit="5" topLeftCell="A6" activePane="bottomLeft" state="frozen"/>
      <selection pane="bottomLeft" activeCell="A14" sqref="A14"/>
    </sheetView>
  </sheetViews>
  <sheetFormatPr baseColWidth="10" defaultColWidth="8.6640625" defaultRowHeight="15"/>
  <cols>
    <col min="1" max="1" width="65.83203125" style="29" customWidth="1"/>
    <col min="2" max="14" width="10.6640625" style="29" customWidth="1"/>
    <col min="15" max="15" width="13" style="29" customWidth="1"/>
    <col min="16" max="16384" width="8.6640625" style="29"/>
  </cols>
  <sheetData>
    <row r="1" spans="1:14">
      <c r="A1" s="63" t="s">
        <v>128</v>
      </c>
      <c r="B1" s="58"/>
      <c r="C1" s="58"/>
      <c r="D1" s="58"/>
      <c r="E1" s="58"/>
      <c r="F1" s="58"/>
      <c r="G1" s="58"/>
      <c r="H1" s="58"/>
      <c r="I1" s="61"/>
      <c r="J1" s="58"/>
      <c r="K1" s="58"/>
      <c r="L1" s="58"/>
      <c r="M1" s="62"/>
      <c r="N1" s="31"/>
    </row>
    <row r="2" spans="1:14">
      <c r="A2" s="58" t="s">
        <v>127</v>
      </c>
      <c r="B2" s="58"/>
      <c r="C2" s="58"/>
      <c r="D2" s="58"/>
      <c r="E2" s="58"/>
      <c r="F2" s="58"/>
      <c r="G2" s="58"/>
      <c r="H2" s="58"/>
      <c r="I2" s="61"/>
      <c r="J2" s="58"/>
      <c r="K2" s="58"/>
      <c r="L2" s="58"/>
      <c r="M2" s="60"/>
      <c r="N2" s="31"/>
    </row>
    <row r="3" spans="1:14">
      <c r="A3" s="59"/>
      <c r="B3" s="58"/>
      <c r="C3" s="58"/>
      <c r="D3" s="58"/>
      <c r="E3" s="58"/>
      <c r="F3" s="58"/>
      <c r="G3" s="58"/>
      <c r="H3" s="58"/>
      <c r="I3" s="58"/>
      <c r="J3" s="58"/>
      <c r="K3" s="58"/>
      <c r="L3" s="58"/>
      <c r="M3" s="44"/>
      <c r="N3" s="31"/>
    </row>
    <row r="4" spans="1:14">
      <c r="A4" s="57"/>
      <c r="B4" s="56" t="s">
        <v>62</v>
      </c>
      <c r="C4" s="55" t="s">
        <v>126</v>
      </c>
      <c r="D4" s="54"/>
      <c r="E4" s="54"/>
      <c r="F4" s="55"/>
      <c r="G4" s="54"/>
      <c r="H4" s="54"/>
      <c r="I4" s="54"/>
      <c r="J4" s="54"/>
      <c r="K4" s="54"/>
      <c r="L4" s="54"/>
      <c r="M4" s="54"/>
      <c r="N4" s="31"/>
    </row>
    <row r="5" spans="1:14">
      <c r="A5" s="42"/>
      <c r="B5" s="53">
        <v>2022</v>
      </c>
      <c r="C5" s="52">
        <v>2023</v>
      </c>
      <c r="D5" s="52">
        <v>2024</v>
      </c>
      <c r="E5" s="52">
        <v>2025</v>
      </c>
      <c r="F5" s="52">
        <v>2026</v>
      </c>
      <c r="G5" s="52">
        <v>2027</v>
      </c>
      <c r="H5" s="52">
        <v>2028</v>
      </c>
      <c r="I5" s="52">
        <v>2029</v>
      </c>
      <c r="J5" s="52">
        <v>2030</v>
      </c>
      <c r="K5" s="52">
        <v>2031</v>
      </c>
      <c r="L5" s="52">
        <v>2032</v>
      </c>
      <c r="M5" s="52">
        <v>2033</v>
      </c>
      <c r="N5" s="31"/>
    </row>
    <row r="6" spans="1:14">
      <c r="A6" s="41" t="s">
        <v>125</v>
      </c>
      <c r="B6" s="43"/>
      <c r="C6" s="43"/>
      <c r="D6" s="43"/>
      <c r="E6" s="43"/>
      <c r="F6" s="43"/>
      <c r="G6" s="43"/>
      <c r="H6" s="43"/>
      <c r="I6" s="43"/>
      <c r="J6" s="43"/>
      <c r="K6" s="43"/>
      <c r="L6" s="43"/>
      <c r="M6" s="43"/>
      <c r="N6" s="31"/>
    </row>
    <row r="7" spans="1:14">
      <c r="A7" s="37" t="s">
        <v>124</v>
      </c>
      <c r="B7" s="43"/>
      <c r="C7" s="43"/>
      <c r="D7" s="43"/>
      <c r="E7" s="43"/>
      <c r="F7" s="43"/>
      <c r="G7" s="43"/>
      <c r="H7" s="43"/>
      <c r="I7" s="43"/>
      <c r="J7" s="43"/>
      <c r="K7" s="43"/>
      <c r="L7" s="43"/>
      <c r="M7" s="43"/>
      <c r="N7" s="31"/>
    </row>
    <row r="8" spans="1:14">
      <c r="A8" s="45" t="s">
        <v>123</v>
      </c>
      <c r="B8" s="29">
        <v>900.03800000000001</v>
      </c>
      <c r="C8" s="29">
        <v>908.697</v>
      </c>
      <c r="D8" s="29">
        <v>1057.5820000000001</v>
      </c>
      <c r="E8" s="29">
        <v>838.93600000000004</v>
      </c>
      <c r="F8" s="29">
        <v>653.74300000000005</v>
      </c>
      <c r="G8" s="29">
        <v>598.77300000000002</v>
      </c>
      <c r="H8" s="29">
        <v>643.31299999999999</v>
      </c>
      <c r="I8" s="29">
        <v>513.36900000000003</v>
      </c>
      <c r="J8" s="29">
        <v>593.15200000000004</v>
      </c>
      <c r="K8" s="29">
        <v>604.58399999999995</v>
      </c>
      <c r="L8" s="29">
        <v>620.38</v>
      </c>
      <c r="M8" s="29">
        <v>713.63400000000001</v>
      </c>
      <c r="N8" s="31"/>
    </row>
    <row r="9" spans="1:14">
      <c r="A9" s="45" t="s">
        <v>122</v>
      </c>
      <c r="B9" s="38">
        <v>475.887</v>
      </c>
      <c r="C9" s="38">
        <v>660.64700000000005</v>
      </c>
      <c r="D9" s="38">
        <v>788.77200000000005</v>
      </c>
      <c r="E9" s="38">
        <v>832.53300000000002</v>
      </c>
      <c r="F9" s="38">
        <v>867.20699999999999</v>
      </c>
      <c r="G9" s="38">
        <v>910.13800000000003</v>
      </c>
      <c r="H9" s="38">
        <v>960.29899999999998</v>
      </c>
      <c r="I9" s="38">
        <v>1022.338</v>
      </c>
      <c r="J9" s="38">
        <v>1093.308</v>
      </c>
      <c r="K9" s="38">
        <v>1170.9179999999999</v>
      </c>
      <c r="L9" s="38">
        <v>1250.4570000000001</v>
      </c>
      <c r="M9" s="38">
        <v>1321.04</v>
      </c>
      <c r="N9" s="31"/>
    </row>
    <row r="10" spans="1:14">
      <c r="A10" s="37" t="s">
        <v>121</v>
      </c>
      <c r="B10" s="29">
        <v>1375.925</v>
      </c>
      <c r="C10" s="29">
        <v>1569.3440000000001</v>
      </c>
      <c r="D10" s="29">
        <v>1846.354</v>
      </c>
      <c r="E10" s="29">
        <v>1671.4690000000001</v>
      </c>
      <c r="F10" s="29">
        <v>1520.95</v>
      </c>
      <c r="G10" s="29">
        <v>1508.9110000000001</v>
      </c>
      <c r="H10" s="29">
        <v>1603.6120000000001</v>
      </c>
      <c r="I10" s="29">
        <v>1535.7070000000001</v>
      </c>
      <c r="J10" s="29">
        <v>1686.46</v>
      </c>
      <c r="K10" s="29">
        <v>1775.502</v>
      </c>
      <c r="L10" s="29">
        <v>1870.837</v>
      </c>
      <c r="M10" s="29">
        <v>2034.674</v>
      </c>
      <c r="N10" s="31"/>
    </row>
    <row r="11" spans="1:14" ht="13.5" customHeight="1">
      <c r="A11" s="37" t="s">
        <v>90</v>
      </c>
      <c r="B11" s="36">
        <v>5.5E-2</v>
      </c>
      <c r="C11" s="36">
        <v>0.06</v>
      </c>
      <c r="D11" s="36">
        <v>6.8000000000000005E-2</v>
      </c>
      <c r="E11" s="36">
        <v>5.8999999999999997E-2</v>
      </c>
      <c r="F11" s="36">
        <v>5.0999999999999997E-2</v>
      </c>
      <c r="G11" s="36">
        <v>4.9000000000000002E-2</v>
      </c>
      <c r="H11" s="36">
        <v>0.05</v>
      </c>
      <c r="I11" s="36">
        <v>4.5999999999999999E-2</v>
      </c>
      <c r="J11" s="36">
        <v>4.8000000000000001E-2</v>
      </c>
      <c r="K11" s="36">
        <v>4.9000000000000002E-2</v>
      </c>
      <c r="L11" s="36">
        <v>4.9000000000000002E-2</v>
      </c>
      <c r="M11" s="36">
        <v>5.0999999999999997E-2</v>
      </c>
      <c r="N11" s="31"/>
    </row>
    <row r="12" spans="1:14">
      <c r="A12" s="31"/>
      <c r="B12" s="51"/>
      <c r="C12" s="51"/>
      <c r="D12" s="51"/>
      <c r="E12" s="51"/>
      <c r="F12" s="51"/>
      <c r="G12" s="51"/>
      <c r="H12" s="51"/>
      <c r="I12" s="51"/>
      <c r="J12" s="51"/>
      <c r="K12" s="51"/>
      <c r="L12" s="51"/>
      <c r="M12" s="51"/>
      <c r="N12" s="31"/>
    </row>
    <row r="13" spans="1:14">
      <c r="A13" s="37" t="s">
        <v>120</v>
      </c>
      <c r="B13" s="31"/>
      <c r="C13" s="31"/>
      <c r="D13" s="31"/>
      <c r="E13" s="31"/>
      <c r="F13" s="31"/>
      <c r="G13" s="31"/>
      <c r="H13" s="31"/>
      <c r="I13" s="31"/>
      <c r="J13" s="31"/>
      <c r="K13" s="31"/>
      <c r="L13" s="31"/>
      <c r="M13" s="31"/>
      <c r="N13" s="31"/>
    </row>
    <row r="14" spans="1:14" ht="17">
      <c r="A14" s="37" t="s">
        <v>119</v>
      </c>
      <c r="B14" s="50"/>
      <c r="C14" s="50"/>
      <c r="D14" s="50"/>
      <c r="E14" s="50"/>
      <c r="F14" s="50"/>
      <c r="G14" s="50"/>
      <c r="H14" s="50"/>
      <c r="I14" s="50"/>
      <c r="J14" s="50"/>
      <c r="K14" s="50"/>
      <c r="L14" s="50"/>
      <c r="M14" s="50"/>
      <c r="N14" s="31"/>
    </row>
    <row r="15" spans="1:14">
      <c r="A15" s="43" t="s">
        <v>118</v>
      </c>
      <c r="B15" s="29">
        <v>420.834</v>
      </c>
      <c r="C15" s="29">
        <v>14.006</v>
      </c>
      <c r="D15" s="29">
        <v>0</v>
      </c>
      <c r="E15" s="29">
        <v>0</v>
      </c>
      <c r="F15" s="29">
        <v>0</v>
      </c>
      <c r="G15" s="29">
        <v>0</v>
      </c>
      <c r="H15" s="29">
        <v>0</v>
      </c>
      <c r="I15" s="29">
        <v>0</v>
      </c>
      <c r="J15" s="29">
        <v>0</v>
      </c>
      <c r="K15" s="29">
        <v>0</v>
      </c>
      <c r="L15" s="29">
        <v>0</v>
      </c>
      <c r="M15" s="29">
        <v>0</v>
      </c>
      <c r="N15" s="31"/>
    </row>
    <row r="16" spans="1:14">
      <c r="A16" s="45" t="s">
        <v>117</v>
      </c>
      <c r="N16" s="31"/>
    </row>
    <row r="17" spans="1:14">
      <c r="A17" s="37" t="s">
        <v>116</v>
      </c>
      <c r="N17" s="31"/>
    </row>
    <row r="18" spans="1:14">
      <c r="A18" s="37" t="s">
        <v>115</v>
      </c>
      <c r="B18" s="29">
        <v>-256.05900000000003</v>
      </c>
      <c r="C18" s="29">
        <v>43.537999999999997</v>
      </c>
      <c r="D18" s="29">
        <v>21.728000000000002</v>
      </c>
      <c r="E18" s="29">
        <v>133.46199999999999</v>
      </c>
      <c r="F18" s="29">
        <v>117.738</v>
      </c>
      <c r="G18" s="29">
        <v>109.363</v>
      </c>
      <c r="H18" s="29">
        <v>64.364000000000004</v>
      </c>
      <c r="I18" s="29">
        <v>55.582000000000001</v>
      </c>
      <c r="J18" s="29">
        <v>46.957999999999998</v>
      </c>
      <c r="K18" s="29">
        <v>38.048999999999999</v>
      </c>
      <c r="L18" s="29">
        <v>33.478000000000002</v>
      </c>
      <c r="M18" s="29">
        <v>31.664000000000001</v>
      </c>
      <c r="N18" s="31"/>
    </row>
    <row r="19" spans="1:14">
      <c r="A19" s="37" t="s">
        <v>114</v>
      </c>
      <c r="B19" s="29">
        <v>205.18299999999999</v>
      </c>
      <c r="C19" s="29">
        <v>31.155000000000001</v>
      </c>
      <c r="D19" s="29">
        <v>5.9160000000000004</v>
      </c>
      <c r="E19" s="29">
        <v>5.968</v>
      </c>
      <c r="F19" s="29">
        <v>4.242</v>
      </c>
      <c r="G19" s="29">
        <v>1.45</v>
      </c>
      <c r="H19" s="29">
        <v>0.04</v>
      </c>
      <c r="I19" s="29">
        <v>-0.216</v>
      </c>
      <c r="J19" s="29">
        <v>-2.3E-2</v>
      </c>
      <c r="K19" s="29">
        <v>0.19700000000000001</v>
      </c>
      <c r="L19" s="29">
        <v>0.72099999999999997</v>
      </c>
      <c r="M19" s="29">
        <v>0.53300000000000003</v>
      </c>
      <c r="N19" s="31"/>
    </row>
    <row r="20" spans="1:14">
      <c r="A20" s="37" t="s">
        <v>113</v>
      </c>
      <c r="N20" s="31"/>
    </row>
    <row r="21" spans="1:14">
      <c r="A21" s="37" t="s">
        <v>112</v>
      </c>
      <c r="B21" s="29">
        <v>-4.9720000000000004</v>
      </c>
      <c r="C21" s="29">
        <v>-0.159</v>
      </c>
      <c r="D21" s="29">
        <v>-0.76400000000000001</v>
      </c>
      <c r="E21" s="29">
        <v>-1.5009999999999999</v>
      </c>
      <c r="F21" s="29">
        <v>-1.4</v>
      </c>
      <c r="G21" s="29">
        <v>-1.4239999999999999</v>
      </c>
      <c r="H21" s="29">
        <v>-1.4119999999999999</v>
      </c>
      <c r="I21" s="29">
        <v>-1.286</v>
      </c>
      <c r="J21" s="29">
        <v>-1.2350000000000001</v>
      </c>
      <c r="K21" s="29">
        <v>-1.117</v>
      </c>
      <c r="L21" s="29">
        <v>-1.08</v>
      </c>
      <c r="M21" s="29">
        <v>-0.63100000000000001</v>
      </c>
      <c r="N21" s="31"/>
    </row>
    <row r="22" spans="1:14" ht="17">
      <c r="A22" s="37" t="s">
        <v>111</v>
      </c>
      <c r="B22" s="38">
        <v>229.04900000000001</v>
      </c>
      <c r="C22" s="38">
        <v>0</v>
      </c>
      <c r="D22" s="38">
        <v>0</v>
      </c>
      <c r="E22" s="38">
        <v>0</v>
      </c>
      <c r="F22" s="38">
        <v>0</v>
      </c>
      <c r="G22" s="38">
        <v>0</v>
      </c>
      <c r="H22" s="38">
        <v>0</v>
      </c>
      <c r="I22" s="38">
        <v>0</v>
      </c>
      <c r="J22" s="38">
        <v>0</v>
      </c>
      <c r="K22" s="38">
        <v>0</v>
      </c>
      <c r="L22" s="38">
        <v>0</v>
      </c>
      <c r="M22" s="38">
        <v>0</v>
      </c>
      <c r="N22" s="31"/>
    </row>
    <row r="23" spans="1:14">
      <c r="A23" s="49" t="s">
        <v>110</v>
      </c>
      <c r="B23" s="29">
        <v>594.03499999999997</v>
      </c>
      <c r="C23" s="29">
        <v>88.540999999999997</v>
      </c>
      <c r="D23" s="29">
        <v>26.88</v>
      </c>
      <c r="E23" s="29">
        <v>137.929</v>
      </c>
      <c r="F23" s="29">
        <v>120.58</v>
      </c>
      <c r="G23" s="29">
        <v>109.389</v>
      </c>
      <c r="H23" s="29">
        <v>62.991999999999997</v>
      </c>
      <c r="I23" s="29">
        <v>54.08</v>
      </c>
      <c r="J23" s="29">
        <v>45.7</v>
      </c>
      <c r="K23" s="29">
        <v>37.128999999999998</v>
      </c>
      <c r="L23" s="29">
        <v>33.119</v>
      </c>
      <c r="M23" s="29">
        <v>31.565999999999999</v>
      </c>
      <c r="N23" s="31"/>
    </row>
    <row r="24" spans="1:14">
      <c r="A24" s="43" t="s">
        <v>109</v>
      </c>
      <c r="B24" s="38">
        <v>-0.42</v>
      </c>
      <c r="C24" s="38">
        <v>-0.40400000000000003</v>
      </c>
      <c r="D24" s="38">
        <v>-0.40400000000000003</v>
      </c>
      <c r="E24" s="38">
        <v>-0.41199999999999998</v>
      </c>
      <c r="F24" s="38">
        <v>-0.42099999999999999</v>
      </c>
      <c r="G24" s="38">
        <v>-0.42899999999999999</v>
      </c>
      <c r="H24" s="38">
        <v>-0.439</v>
      </c>
      <c r="I24" s="38">
        <v>-0.44800000000000001</v>
      </c>
      <c r="J24" s="38">
        <v>-0.45700000000000002</v>
      </c>
      <c r="K24" s="38">
        <v>-0.46700000000000003</v>
      </c>
      <c r="L24" s="38">
        <v>-0.47699999999999998</v>
      </c>
      <c r="M24" s="38">
        <v>-0.48699999999999999</v>
      </c>
      <c r="N24" s="31"/>
    </row>
    <row r="25" spans="1:14">
      <c r="A25" s="37" t="s">
        <v>108</v>
      </c>
      <c r="B25" s="48"/>
      <c r="C25" s="47"/>
      <c r="D25" s="47"/>
      <c r="E25" s="47"/>
      <c r="F25" s="47"/>
      <c r="G25" s="47"/>
      <c r="H25" s="47"/>
      <c r="I25" s="47"/>
      <c r="J25" s="47"/>
      <c r="K25" s="47"/>
      <c r="L25" s="47"/>
      <c r="M25" s="47"/>
      <c r="N25" s="31"/>
    </row>
    <row r="26" spans="1:14">
      <c r="A26" s="37" t="s">
        <v>107</v>
      </c>
      <c r="B26" s="38">
        <v>593.61500000000001</v>
      </c>
      <c r="C26" s="38">
        <v>88.137</v>
      </c>
      <c r="D26" s="38">
        <v>26.475999999999999</v>
      </c>
      <c r="E26" s="38">
        <v>137.517</v>
      </c>
      <c r="F26" s="38">
        <v>120.15900000000001</v>
      </c>
      <c r="G26" s="38">
        <v>108.96</v>
      </c>
      <c r="H26" s="38">
        <v>62.552999999999997</v>
      </c>
      <c r="I26" s="38">
        <v>53.631999999999998</v>
      </c>
      <c r="J26" s="38">
        <v>45.243000000000002</v>
      </c>
      <c r="K26" s="38">
        <v>36.661999999999999</v>
      </c>
      <c r="L26" s="38">
        <v>32.642000000000003</v>
      </c>
      <c r="M26" s="38">
        <v>31.079000000000001</v>
      </c>
      <c r="N26" s="31"/>
    </row>
    <row r="27" spans="1:14">
      <c r="A27" s="37" t="s">
        <v>106</v>
      </c>
      <c r="B27" s="46"/>
      <c r="C27" s="46"/>
      <c r="D27" s="46"/>
      <c r="E27" s="46"/>
      <c r="F27" s="46"/>
      <c r="G27" s="46"/>
      <c r="H27" s="46"/>
      <c r="I27" s="46"/>
      <c r="J27" s="46"/>
      <c r="K27" s="46"/>
      <c r="L27" s="46"/>
      <c r="M27" s="46"/>
      <c r="N27" s="31"/>
    </row>
    <row r="28" spans="1:14">
      <c r="A28" s="37" t="s">
        <v>105</v>
      </c>
      <c r="B28" s="29">
        <v>1969.54</v>
      </c>
      <c r="C28" s="29">
        <v>1657.481</v>
      </c>
      <c r="D28" s="29">
        <v>1872.83</v>
      </c>
      <c r="E28" s="29">
        <v>1808.9860000000001</v>
      </c>
      <c r="F28" s="29">
        <v>1641.1089999999999</v>
      </c>
      <c r="G28" s="29">
        <v>1617.8710000000001</v>
      </c>
      <c r="H28" s="29">
        <v>1666.165</v>
      </c>
      <c r="I28" s="29">
        <v>1589.3389999999999</v>
      </c>
      <c r="J28" s="29">
        <v>1731.703</v>
      </c>
      <c r="K28" s="29">
        <v>1812.164</v>
      </c>
      <c r="L28" s="29">
        <v>1903.479</v>
      </c>
      <c r="M28" s="29">
        <v>2065.7530000000002</v>
      </c>
      <c r="N28" s="31"/>
    </row>
    <row r="29" spans="1:14">
      <c r="A29" s="37"/>
      <c r="N29" s="31"/>
    </row>
    <row r="30" spans="1:14">
      <c r="A30" s="41" t="s">
        <v>104</v>
      </c>
      <c r="N30" s="31"/>
    </row>
    <row r="31" spans="1:14">
      <c r="A31" s="37" t="s">
        <v>103</v>
      </c>
      <c r="B31" s="29">
        <v>1969.54</v>
      </c>
      <c r="C31" s="29">
        <v>1657.481</v>
      </c>
      <c r="D31" s="29">
        <v>1872.83</v>
      </c>
      <c r="E31" s="29">
        <v>1808.9860000000001</v>
      </c>
      <c r="F31" s="29">
        <v>1641.1089999999999</v>
      </c>
      <c r="G31" s="29">
        <v>1617.8710000000001</v>
      </c>
      <c r="H31" s="29">
        <v>1666.165</v>
      </c>
      <c r="I31" s="29">
        <v>1589.3389999999999</v>
      </c>
      <c r="J31" s="29">
        <v>1731.703</v>
      </c>
      <c r="K31" s="29">
        <v>1812.164</v>
      </c>
      <c r="L31" s="29">
        <v>1903.479</v>
      </c>
      <c r="M31" s="29">
        <v>2065.7530000000002</v>
      </c>
      <c r="N31" s="31"/>
    </row>
    <row r="32" spans="1:14">
      <c r="A32" s="37" t="s">
        <v>102</v>
      </c>
      <c r="B32" s="29">
        <v>483.48399999999998</v>
      </c>
      <c r="C32" s="29">
        <v>196.852</v>
      </c>
      <c r="D32" s="29">
        <v>241.95099999999999</v>
      </c>
      <c r="E32" s="29">
        <v>204.27799999999999</v>
      </c>
      <c r="F32" s="29">
        <v>212.05699999999999</v>
      </c>
      <c r="G32" s="29">
        <v>59.420999999999999</v>
      </c>
      <c r="H32" s="29">
        <v>-41.475000000000001</v>
      </c>
      <c r="I32" s="29">
        <v>77.274000000000001</v>
      </c>
      <c r="J32" s="29">
        <v>-40.124000000000002</v>
      </c>
      <c r="K32" s="29">
        <v>-70.83</v>
      </c>
      <c r="L32" s="29">
        <v>-121.54300000000001</v>
      </c>
      <c r="M32" s="29">
        <v>-240.06800000000001</v>
      </c>
      <c r="N32" s="31"/>
    </row>
    <row r="33" spans="1:14">
      <c r="A33" s="37" t="s">
        <v>101</v>
      </c>
      <c r="B33" s="38">
        <v>14.798</v>
      </c>
      <c r="C33" s="38">
        <v>0.64</v>
      </c>
      <c r="D33" s="38">
        <v>-0.20799999999999999</v>
      </c>
      <c r="E33" s="38">
        <v>-1.3169999999999999</v>
      </c>
      <c r="F33" s="38">
        <v>-0.70199999999999996</v>
      </c>
      <c r="G33" s="38">
        <v>0.182</v>
      </c>
      <c r="H33" s="38">
        <v>0.84599999999999997</v>
      </c>
      <c r="I33" s="38">
        <v>0.432</v>
      </c>
      <c r="J33" s="38">
        <v>-0.55900000000000005</v>
      </c>
      <c r="K33" s="38">
        <v>-0.372</v>
      </c>
      <c r="L33" s="38">
        <v>-0.626</v>
      </c>
      <c r="M33" s="38">
        <v>-0.32100000000000001</v>
      </c>
      <c r="N33" s="31"/>
    </row>
    <row r="34" spans="1:14">
      <c r="A34" s="37" t="s">
        <v>100</v>
      </c>
      <c r="B34" s="29">
        <v>2467.8209999999999</v>
      </c>
      <c r="C34" s="29">
        <v>1854.972</v>
      </c>
      <c r="D34" s="29">
        <v>2114.5729999999999</v>
      </c>
      <c r="E34" s="29">
        <v>2011.9459999999999</v>
      </c>
      <c r="F34" s="29">
        <v>1852.4649999999999</v>
      </c>
      <c r="G34" s="29">
        <v>1677.4739999999999</v>
      </c>
      <c r="H34" s="29">
        <v>1625.5360000000001</v>
      </c>
      <c r="I34" s="29">
        <v>1667.0440000000001</v>
      </c>
      <c r="J34" s="29">
        <v>1691.019</v>
      </c>
      <c r="K34" s="29">
        <v>1740.961</v>
      </c>
      <c r="L34" s="29">
        <v>1781.31</v>
      </c>
      <c r="M34" s="29">
        <v>1825.364</v>
      </c>
      <c r="N34" s="31"/>
    </row>
    <row r="35" spans="1:14">
      <c r="A35" s="43"/>
      <c r="B35" s="31"/>
      <c r="C35" s="31"/>
      <c r="D35" s="31"/>
      <c r="E35" s="31"/>
      <c r="F35" s="31"/>
      <c r="G35" s="31"/>
      <c r="H35" s="31"/>
      <c r="I35" s="31"/>
      <c r="J35" s="31"/>
      <c r="K35" s="31"/>
      <c r="L35" s="31"/>
      <c r="M35" s="31"/>
      <c r="N35" s="31"/>
    </row>
    <row r="36" spans="1:14">
      <c r="A36" s="41" t="s">
        <v>99</v>
      </c>
      <c r="B36" s="31"/>
      <c r="C36" s="31"/>
      <c r="D36" s="31"/>
      <c r="E36" s="31"/>
      <c r="F36" s="31"/>
      <c r="G36" s="31"/>
      <c r="H36" s="31"/>
      <c r="I36" s="31"/>
      <c r="J36" s="31"/>
      <c r="K36" s="31"/>
      <c r="L36" s="31"/>
      <c r="M36" s="31"/>
      <c r="N36" s="31"/>
    </row>
    <row r="37" spans="1:14">
      <c r="A37" s="43" t="s">
        <v>98</v>
      </c>
      <c r="B37" s="29">
        <v>30818.201000000001</v>
      </c>
      <c r="C37" s="29">
        <v>32671.942999999999</v>
      </c>
      <c r="D37" s="29">
        <v>34785.584000000003</v>
      </c>
      <c r="E37" s="29">
        <v>36797.53</v>
      </c>
      <c r="F37" s="29">
        <v>38649.637999999999</v>
      </c>
      <c r="G37" s="29">
        <v>40326.266000000003</v>
      </c>
      <c r="H37" s="29">
        <v>41950.955999999998</v>
      </c>
      <c r="I37" s="29">
        <v>43617.364999999998</v>
      </c>
      <c r="J37" s="29">
        <v>45308.383999999998</v>
      </c>
      <c r="K37" s="29">
        <v>47049.345000000001</v>
      </c>
      <c r="L37" s="29">
        <v>48830.654999999999</v>
      </c>
      <c r="M37" s="29">
        <v>50656.019</v>
      </c>
      <c r="N37" s="31"/>
    </row>
    <row r="38" spans="1:14" ht="17">
      <c r="A38" s="45" t="s">
        <v>97</v>
      </c>
      <c r="B38" s="38">
        <v>51.058</v>
      </c>
      <c r="C38" s="38">
        <v>52.287999999999997</v>
      </c>
      <c r="D38" s="38">
        <v>53.22</v>
      </c>
      <c r="E38" s="38">
        <v>53.22</v>
      </c>
      <c r="F38" s="38">
        <v>53.576999999999998</v>
      </c>
      <c r="G38" s="38">
        <v>54.423000000000002</v>
      </c>
      <c r="H38" s="38">
        <v>55.268999999999998</v>
      </c>
      <c r="I38" s="38">
        <v>55.905000000000001</v>
      </c>
      <c r="J38" s="38">
        <v>55.905000000000001</v>
      </c>
      <c r="K38" s="38">
        <v>55.905000000000001</v>
      </c>
      <c r="L38" s="38">
        <v>55.905000000000001</v>
      </c>
      <c r="M38" s="38">
        <v>55.905000000000001</v>
      </c>
      <c r="N38" s="31"/>
    </row>
    <row r="39" spans="1:14" ht="17">
      <c r="A39" s="37" t="s">
        <v>96</v>
      </c>
      <c r="B39" s="29">
        <v>30869.258999999998</v>
      </c>
      <c r="C39" s="29">
        <v>32724.231</v>
      </c>
      <c r="D39" s="29">
        <v>34838.803999999996</v>
      </c>
      <c r="E39" s="29">
        <v>36850.750999999997</v>
      </c>
      <c r="F39" s="29">
        <v>38703.214999999997</v>
      </c>
      <c r="G39" s="29">
        <v>40380.688999999998</v>
      </c>
      <c r="H39" s="29">
        <v>42006.226000000002</v>
      </c>
      <c r="I39" s="29">
        <v>43673.27</v>
      </c>
      <c r="J39" s="29">
        <v>45364.29</v>
      </c>
      <c r="K39" s="29">
        <v>47105.250999999997</v>
      </c>
      <c r="L39" s="29">
        <v>48886.559999999998</v>
      </c>
      <c r="M39" s="29">
        <v>50711.923999999999</v>
      </c>
      <c r="N39" s="31"/>
    </row>
    <row r="40" spans="1:14">
      <c r="A40" s="43"/>
      <c r="B40" s="44"/>
      <c r="C40" s="40"/>
      <c r="D40" s="44"/>
      <c r="E40" s="44"/>
      <c r="F40" s="44"/>
      <c r="G40" s="44"/>
      <c r="H40" s="44"/>
      <c r="I40" s="44"/>
      <c r="J40" s="44"/>
      <c r="K40" s="44"/>
      <c r="L40" s="44"/>
      <c r="M40" s="44"/>
      <c r="N40" s="31"/>
    </row>
    <row r="41" spans="1:14">
      <c r="A41" s="41" t="s">
        <v>95</v>
      </c>
      <c r="B41" s="31"/>
      <c r="C41" s="31"/>
      <c r="D41" s="31"/>
      <c r="E41" s="31"/>
      <c r="F41" s="31"/>
      <c r="G41" s="31"/>
      <c r="H41" s="31"/>
      <c r="I41" s="31"/>
      <c r="J41" s="31"/>
      <c r="K41" s="31"/>
      <c r="L41" s="31"/>
      <c r="M41" s="31"/>
      <c r="N41" s="31"/>
    </row>
    <row r="42" spans="1:14" ht="17">
      <c r="A42" s="37" t="s">
        <v>94</v>
      </c>
      <c r="B42" s="31"/>
      <c r="C42" s="31"/>
      <c r="D42" s="31"/>
      <c r="E42" s="31"/>
      <c r="F42" s="31"/>
      <c r="G42" s="31"/>
      <c r="H42" s="31"/>
      <c r="I42" s="31"/>
      <c r="J42" s="31"/>
      <c r="K42" s="31"/>
      <c r="L42" s="31"/>
      <c r="M42" s="31"/>
      <c r="N42" s="31"/>
    </row>
    <row r="43" spans="1:14">
      <c r="A43" s="43" t="s">
        <v>93</v>
      </c>
      <c r="B43" s="29">
        <v>30818.201000000001</v>
      </c>
      <c r="C43" s="29">
        <v>32671.942999999999</v>
      </c>
      <c r="D43" s="29">
        <v>34785.584000000003</v>
      </c>
      <c r="E43" s="29">
        <v>36797.53</v>
      </c>
      <c r="F43" s="29">
        <v>38649.637999999999</v>
      </c>
      <c r="G43" s="29">
        <v>40326.266000000003</v>
      </c>
      <c r="H43" s="29">
        <v>41950.955999999998</v>
      </c>
      <c r="I43" s="29">
        <v>43617.364999999998</v>
      </c>
      <c r="J43" s="29">
        <v>45308.383999999998</v>
      </c>
      <c r="K43" s="29">
        <v>47049.345000000001</v>
      </c>
      <c r="L43" s="29">
        <v>48830.654999999999</v>
      </c>
      <c r="M43" s="29">
        <v>50656.019</v>
      </c>
      <c r="N43" s="31"/>
    </row>
    <row r="44" spans="1:14">
      <c r="A44" s="43" t="s">
        <v>92</v>
      </c>
      <c r="B44" s="38">
        <v>20.385999999999999</v>
      </c>
      <c r="C44" s="38">
        <v>20.975000000000001</v>
      </c>
      <c r="D44" s="38">
        <v>22.114999999999998</v>
      </c>
      <c r="E44" s="38">
        <v>23.431999999999999</v>
      </c>
      <c r="F44" s="38">
        <v>24.491</v>
      </c>
      <c r="G44" s="38">
        <v>25.155000000000001</v>
      </c>
      <c r="H44" s="38">
        <v>25.155000000000001</v>
      </c>
      <c r="I44" s="38">
        <v>25.359000000000002</v>
      </c>
      <c r="J44" s="38">
        <v>25.919</v>
      </c>
      <c r="K44" s="38">
        <v>26.291</v>
      </c>
      <c r="L44" s="38">
        <v>26.917000000000002</v>
      </c>
      <c r="M44" s="38">
        <v>27.238</v>
      </c>
      <c r="N44" s="31"/>
    </row>
    <row r="45" spans="1:14">
      <c r="A45" s="43" t="s">
        <v>91</v>
      </c>
      <c r="B45" s="29">
        <v>30838.587</v>
      </c>
      <c r="C45" s="29">
        <v>32692.918000000001</v>
      </c>
      <c r="D45" s="29">
        <v>34807.699000000001</v>
      </c>
      <c r="E45" s="29">
        <v>36820.962</v>
      </c>
      <c r="F45" s="29">
        <v>38674.129000000001</v>
      </c>
      <c r="G45" s="29">
        <v>40351.421000000002</v>
      </c>
      <c r="H45" s="29">
        <v>41976.110999999997</v>
      </c>
      <c r="I45" s="29">
        <v>43642.724000000002</v>
      </c>
      <c r="J45" s="29">
        <v>45334.303</v>
      </c>
      <c r="K45" s="29">
        <v>47075.635999999999</v>
      </c>
      <c r="L45" s="29">
        <v>48857.572</v>
      </c>
      <c r="M45" s="29">
        <v>50683.256999999998</v>
      </c>
      <c r="N45" s="31"/>
    </row>
    <row r="46" spans="1:14">
      <c r="A46" s="37" t="s">
        <v>90</v>
      </c>
      <c r="B46" s="36">
        <v>1.234</v>
      </c>
      <c r="C46" s="36">
        <v>1.2410000000000001</v>
      </c>
      <c r="D46" s="36">
        <v>1.278</v>
      </c>
      <c r="E46" s="36">
        <v>1.2949999999999999</v>
      </c>
      <c r="F46" s="36">
        <v>1.3029999999999999</v>
      </c>
      <c r="G46" s="36">
        <v>1.3049999999999999</v>
      </c>
      <c r="H46" s="36">
        <v>1.304</v>
      </c>
      <c r="I46" s="36">
        <v>1.3009999999999999</v>
      </c>
      <c r="J46" s="36">
        <v>1.296</v>
      </c>
      <c r="K46" s="36">
        <v>1.29</v>
      </c>
      <c r="L46" s="36">
        <v>1.2829999999999999</v>
      </c>
      <c r="M46" s="36">
        <v>1.276</v>
      </c>
      <c r="N46" s="31"/>
    </row>
    <row r="47" spans="1:14">
      <c r="A47" s="43" t="s">
        <v>89</v>
      </c>
      <c r="B47" s="31"/>
      <c r="C47" s="31"/>
      <c r="D47" s="31"/>
      <c r="E47" s="31"/>
      <c r="F47" s="31"/>
      <c r="G47" s="31"/>
      <c r="H47" s="31"/>
      <c r="I47" s="31"/>
      <c r="J47" s="31"/>
      <c r="K47" s="31"/>
      <c r="L47" s="31"/>
      <c r="M47" s="31"/>
      <c r="N47" s="31"/>
    </row>
    <row r="48" spans="1:14">
      <c r="A48" s="37" t="s">
        <v>88</v>
      </c>
      <c r="B48" s="29">
        <v>6586.2290000000003</v>
      </c>
      <c r="C48" s="29">
        <v>6783.0810000000001</v>
      </c>
      <c r="D48" s="29">
        <v>7025.0320000000002</v>
      </c>
      <c r="E48" s="29">
        <v>7229.31</v>
      </c>
      <c r="F48" s="29">
        <v>7441.3670000000002</v>
      </c>
      <c r="G48" s="29">
        <v>7500.7879999999996</v>
      </c>
      <c r="H48" s="29">
        <v>7459.3130000000001</v>
      </c>
      <c r="I48" s="29">
        <v>7536.5870000000004</v>
      </c>
      <c r="J48" s="29">
        <v>7496.4629999999997</v>
      </c>
      <c r="K48" s="29">
        <v>7425.6319999999996</v>
      </c>
      <c r="L48" s="29">
        <v>7304.09</v>
      </c>
      <c r="M48" s="29">
        <v>7064.0209999999997</v>
      </c>
      <c r="N48" s="31"/>
    </row>
    <row r="49" spans="1:15" ht="17">
      <c r="A49" s="37" t="s">
        <v>87</v>
      </c>
      <c r="B49" s="29">
        <v>24252.357</v>
      </c>
      <c r="C49" s="29">
        <v>25909.838</v>
      </c>
      <c r="D49" s="29">
        <v>27782.667000000001</v>
      </c>
      <c r="E49" s="29">
        <v>29591.652999999998</v>
      </c>
      <c r="F49" s="29">
        <v>31232.761999999999</v>
      </c>
      <c r="G49" s="29">
        <v>32850.633000000002</v>
      </c>
      <c r="H49" s="29">
        <v>34516.798000000003</v>
      </c>
      <c r="I49" s="29">
        <v>36106.137000000002</v>
      </c>
      <c r="J49" s="29">
        <v>37837.839999999997</v>
      </c>
      <c r="K49" s="29">
        <v>39650.004000000001</v>
      </c>
      <c r="L49" s="29">
        <v>41553.483</v>
      </c>
      <c r="M49" s="29">
        <v>43619.235999999997</v>
      </c>
      <c r="N49" s="31"/>
    </row>
    <row r="50" spans="1:15">
      <c r="A50" s="37" t="s">
        <v>86</v>
      </c>
      <c r="B50" s="36">
        <v>0.97</v>
      </c>
      <c r="C50" s="36">
        <v>0.98399999999999999</v>
      </c>
      <c r="D50" s="36">
        <v>1.02</v>
      </c>
      <c r="E50" s="36">
        <v>1.0409999999999999</v>
      </c>
      <c r="F50" s="36">
        <v>1.052</v>
      </c>
      <c r="G50" s="36">
        <v>1.0629999999999999</v>
      </c>
      <c r="H50" s="36">
        <v>1.0720000000000001</v>
      </c>
      <c r="I50" s="36">
        <v>1.077</v>
      </c>
      <c r="J50" s="36">
        <v>1.0820000000000001</v>
      </c>
      <c r="K50" s="36">
        <v>1.087</v>
      </c>
      <c r="L50" s="36">
        <v>1.091</v>
      </c>
      <c r="M50" s="36">
        <v>1.0980000000000001</v>
      </c>
      <c r="N50" s="31"/>
    </row>
    <row r="51" spans="1:15">
      <c r="A51" s="42"/>
      <c r="B51" s="40"/>
      <c r="C51" s="40"/>
      <c r="D51" s="40"/>
      <c r="E51" s="40"/>
      <c r="F51" s="40"/>
      <c r="G51" s="40"/>
      <c r="H51" s="40"/>
      <c r="I51" s="40"/>
      <c r="J51" s="40"/>
      <c r="K51" s="40"/>
      <c r="L51" s="40"/>
      <c r="M51" s="40"/>
      <c r="N51" s="35"/>
      <c r="O51" s="34"/>
    </row>
    <row r="52" spans="1:15">
      <c r="A52" s="41" t="s">
        <v>85</v>
      </c>
      <c r="B52" s="40"/>
      <c r="C52" s="40"/>
      <c r="D52" s="40"/>
      <c r="E52" s="40"/>
      <c r="F52" s="40"/>
      <c r="G52" s="40"/>
      <c r="H52" s="40"/>
      <c r="I52" s="40"/>
      <c r="J52" s="40"/>
      <c r="K52" s="40"/>
      <c r="L52" s="40"/>
      <c r="M52" s="40"/>
      <c r="N52" s="35"/>
      <c r="O52" s="34"/>
    </row>
    <row r="53" spans="1:15">
      <c r="A53" s="37" t="s">
        <v>84</v>
      </c>
      <c r="B53" s="29">
        <v>24252.357</v>
      </c>
      <c r="C53" s="29">
        <v>25909.838</v>
      </c>
      <c r="D53" s="29">
        <v>27782.667000000001</v>
      </c>
      <c r="E53" s="29">
        <v>29591.652999999998</v>
      </c>
      <c r="F53" s="29">
        <v>31232.761999999999</v>
      </c>
      <c r="G53" s="29">
        <v>32850.633000000002</v>
      </c>
      <c r="H53" s="29">
        <v>34516.798000000003</v>
      </c>
      <c r="I53" s="29">
        <v>36106.137000000002</v>
      </c>
      <c r="J53" s="29">
        <v>37837.839999999997</v>
      </c>
      <c r="K53" s="29">
        <v>39650.004000000001</v>
      </c>
      <c r="L53" s="29">
        <v>41553.483</v>
      </c>
      <c r="M53" s="29">
        <v>43619.235999999997</v>
      </c>
      <c r="N53" s="35"/>
      <c r="O53" s="34"/>
    </row>
    <row r="54" spans="1:15">
      <c r="A54" s="37" t="s">
        <v>83</v>
      </c>
      <c r="N54" s="35"/>
      <c r="O54" s="34"/>
    </row>
    <row r="55" spans="1:15">
      <c r="A55" s="37" t="s">
        <v>82</v>
      </c>
      <c r="B55" s="29">
        <v>635.99400000000003</v>
      </c>
      <c r="C55" s="29">
        <v>650</v>
      </c>
      <c r="D55" s="29">
        <v>650</v>
      </c>
      <c r="E55" s="29">
        <v>650</v>
      </c>
      <c r="F55" s="29">
        <v>650</v>
      </c>
      <c r="G55" s="29">
        <v>650</v>
      </c>
      <c r="H55" s="29">
        <v>650</v>
      </c>
      <c r="I55" s="29">
        <v>650</v>
      </c>
      <c r="J55" s="29">
        <v>650</v>
      </c>
      <c r="K55" s="29">
        <v>650</v>
      </c>
      <c r="L55" s="29">
        <v>650</v>
      </c>
      <c r="M55" s="29">
        <v>650</v>
      </c>
      <c r="N55" s="35"/>
      <c r="O55" s="34"/>
    </row>
    <row r="56" spans="1:15">
      <c r="A56" s="37" t="s">
        <v>81</v>
      </c>
      <c r="N56" s="35"/>
      <c r="O56" s="34"/>
    </row>
    <row r="57" spans="1:15">
      <c r="A57" s="37" t="s">
        <v>80</v>
      </c>
      <c r="B57" s="29">
        <v>1338.942</v>
      </c>
      <c r="C57" s="29">
        <v>1382.48</v>
      </c>
      <c r="D57" s="29">
        <v>1404.2080000000001</v>
      </c>
      <c r="E57" s="29">
        <v>1537.67</v>
      </c>
      <c r="F57" s="29">
        <v>1655.4079999999999</v>
      </c>
      <c r="G57" s="29">
        <v>1764.771</v>
      </c>
      <c r="H57" s="29">
        <v>1829.135</v>
      </c>
      <c r="I57" s="29">
        <v>1884.7170000000001</v>
      </c>
      <c r="J57" s="29">
        <v>1931.675</v>
      </c>
      <c r="K57" s="29">
        <v>1969.7239999999999</v>
      </c>
      <c r="L57" s="29">
        <v>2003.202</v>
      </c>
      <c r="M57" s="29">
        <v>2034.866</v>
      </c>
      <c r="N57" s="35"/>
      <c r="O57" s="34"/>
    </row>
    <row r="58" spans="1:15">
      <c r="A58" s="37" t="s">
        <v>79</v>
      </c>
      <c r="B58" s="29">
        <v>45.436</v>
      </c>
      <c r="C58" s="29">
        <v>76.590999999999994</v>
      </c>
      <c r="D58" s="29">
        <v>82.507000000000005</v>
      </c>
      <c r="E58" s="29">
        <v>88.474999999999994</v>
      </c>
      <c r="F58" s="29">
        <v>92.716999999999999</v>
      </c>
      <c r="G58" s="29">
        <v>94.167000000000002</v>
      </c>
      <c r="H58" s="29">
        <v>94.206999999999994</v>
      </c>
      <c r="I58" s="29">
        <v>93.991</v>
      </c>
      <c r="J58" s="29">
        <v>93.968000000000004</v>
      </c>
      <c r="K58" s="29">
        <v>94.165000000000006</v>
      </c>
      <c r="L58" s="29">
        <v>94.885999999999996</v>
      </c>
      <c r="M58" s="29">
        <v>95.418999999999997</v>
      </c>
      <c r="N58" s="35"/>
      <c r="O58" s="34"/>
    </row>
    <row r="59" spans="1:15" ht="17">
      <c r="A59" s="39" t="s">
        <v>78</v>
      </c>
      <c r="B59" s="29">
        <v>223.72</v>
      </c>
      <c r="C59" s="29">
        <v>223.72</v>
      </c>
      <c r="D59" s="29">
        <v>223.72</v>
      </c>
      <c r="E59" s="29">
        <v>223.72</v>
      </c>
      <c r="F59" s="29">
        <v>223.72</v>
      </c>
      <c r="G59" s="29">
        <v>223.72</v>
      </c>
      <c r="H59" s="29">
        <v>223.72</v>
      </c>
      <c r="I59" s="29">
        <v>223.72</v>
      </c>
      <c r="J59" s="29">
        <v>223.72</v>
      </c>
      <c r="K59" s="29">
        <v>223.72</v>
      </c>
      <c r="L59" s="29">
        <v>223.72</v>
      </c>
      <c r="M59" s="29">
        <v>223.72</v>
      </c>
      <c r="N59" s="35"/>
      <c r="O59" s="34"/>
    </row>
    <row r="60" spans="1:15" ht="17">
      <c r="A60" s="39" t="s">
        <v>77</v>
      </c>
      <c r="B60" s="29">
        <v>12.071</v>
      </c>
      <c r="C60" s="29">
        <v>11.52</v>
      </c>
      <c r="D60" s="29">
        <v>11.401999999999999</v>
      </c>
      <c r="E60" s="29">
        <v>10.736000000000001</v>
      </c>
      <c r="F60" s="29">
        <v>10.085000000000001</v>
      </c>
      <c r="G60" s="29">
        <v>9.6630000000000003</v>
      </c>
      <c r="H60" s="29">
        <v>9.2509999999999994</v>
      </c>
      <c r="I60" s="29">
        <v>8.8789999999999996</v>
      </c>
      <c r="J60" s="29">
        <v>4.4710000000000001</v>
      </c>
      <c r="K60" s="29">
        <v>0.16800000000000001</v>
      </c>
      <c r="L60" s="29">
        <v>0</v>
      </c>
      <c r="M60" s="29">
        <v>0</v>
      </c>
      <c r="N60" s="35"/>
      <c r="O60" s="34"/>
    </row>
    <row r="61" spans="1:15">
      <c r="A61" s="37" t="s">
        <v>76</v>
      </c>
      <c r="B61" s="29">
        <v>2.4510000000000001</v>
      </c>
      <c r="C61" s="29">
        <v>2.1960000000000002</v>
      </c>
      <c r="D61" s="29">
        <v>2.1589999999999998</v>
      </c>
      <c r="E61" s="29">
        <v>2.0299999999999998</v>
      </c>
      <c r="F61" s="29">
        <v>1.909</v>
      </c>
      <c r="G61" s="29">
        <v>1.7989999999999999</v>
      </c>
      <c r="H61" s="29">
        <v>1.7</v>
      </c>
      <c r="I61" s="29">
        <v>1.611</v>
      </c>
      <c r="J61" s="29">
        <v>1.5329999999999999</v>
      </c>
      <c r="K61" s="29">
        <v>1.4650000000000001</v>
      </c>
      <c r="L61" s="29">
        <v>1.4019999999999999</v>
      </c>
      <c r="M61" s="29">
        <v>1.327</v>
      </c>
      <c r="N61" s="35"/>
      <c r="O61" s="34"/>
    </row>
    <row r="62" spans="1:15">
      <c r="A62" s="37" t="s">
        <v>75</v>
      </c>
      <c r="B62" s="29">
        <v>22.565000000000001</v>
      </c>
      <c r="C62" s="29">
        <v>22.405999999999999</v>
      </c>
      <c r="D62" s="29">
        <v>21.641999999999999</v>
      </c>
      <c r="E62" s="29">
        <v>20.14</v>
      </c>
      <c r="F62" s="29">
        <v>18.739999999999998</v>
      </c>
      <c r="G62" s="29">
        <v>17.315999999999999</v>
      </c>
      <c r="H62" s="29">
        <v>15.904999999999999</v>
      </c>
      <c r="I62" s="29">
        <v>14.619</v>
      </c>
      <c r="J62" s="29">
        <v>13.384</v>
      </c>
      <c r="K62" s="29">
        <v>12.266999999999999</v>
      </c>
      <c r="L62" s="29">
        <v>11.186</v>
      </c>
      <c r="M62" s="29">
        <v>10.555</v>
      </c>
      <c r="N62" s="35"/>
      <c r="O62" s="34"/>
    </row>
    <row r="63" spans="1:15">
      <c r="A63" s="37" t="s">
        <v>74</v>
      </c>
      <c r="B63" s="38">
        <v>-77.67</v>
      </c>
      <c r="C63" s="38">
        <v>-77.67</v>
      </c>
      <c r="D63" s="38">
        <v>-77.67</v>
      </c>
      <c r="E63" s="38">
        <v>-77.67</v>
      </c>
      <c r="F63" s="38">
        <v>-77.67</v>
      </c>
      <c r="G63" s="38">
        <v>-77.67</v>
      </c>
      <c r="H63" s="38">
        <v>-77.67</v>
      </c>
      <c r="I63" s="38">
        <v>-77.67</v>
      </c>
      <c r="J63" s="38">
        <v>-77.67</v>
      </c>
      <c r="K63" s="38">
        <v>-77.67</v>
      </c>
      <c r="L63" s="38">
        <v>-77.67</v>
      </c>
      <c r="M63" s="38">
        <v>-77.67</v>
      </c>
      <c r="N63" s="35"/>
      <c r="O63" s="34"/>
    </row>
    <row r="64" spans="1:15">
      <c r="A64" s="37" t="s">
        <v>73</v>
      </c>
      <c r="B64" s="38">
        <v>2203.5100000000002</v>
      </c>
      <c r="C64" s="38">
        <v>2291.2429999999999</v>
      </c>
      <c r="D64" s="38">
        <v>2317.9679999999998</v>
      </c>
      <c r="E64" s="38">
        <v>2455.1019999999999</v>
      </c>
      <c r="F64" s="38">
        <v>2574.91</v>
      </c>
      <c r="G64" s="38">
        <v>2683.7669999999998</v>
      </c>
      <c r="H64" s="38">
        <v>2746.2489999999998</v>
      </c>
      <c r="I64" s="38">
        <v>2799.8679999999999</v>
      </c>
      <c r="J64" s="38">
        <v>2841.0810000000001</v>
      </c>
      <c r="K64" s="38">
        <v>2873.8389999999999</v>
      </c>
      <c r="L64" s="38">
        <v>2906.7260000000001</v>
      </c>
      <c r="M64" s="38">
        <v>2938.2179999999998</v>
      </c>
      <c r="N64" s="35"/>
      <c r="O64" s="34"/>
    </row>
    <row r="65" spans="1:15">
      <c r="A65" s="37" t="s">
        <v>72</v>
      </c>
      <c r="B65" s="29">
        <v>22048.847000000002</v>
      </c>
      <c r="C65" s="29">
        <v>23618.594000000001</v>
      </c>
      <c r="D65" s="29">
        <v>25464.699000000001</v>
      </c>
      <c r="E65" s="29">
        <v>27136.550999999999</v>
      </c>
      <c r="F65" s="29">
        <v>28657.850999999999</v>
      </c>
      <c r="G65" s="29">
        <v>30166.865000000002</v>
      </c>
      <c r="H65" s="29">
        <v>31770.548999999999</v>
      </c>
      <c r="I65" s="29">
        <v>33306.269</v>
      </c>
      <c r="J65" s="29">
        <v>34996.758999999998</v>
      </c>
      <c r="K65" s="29">
        <v>36776.165000000001</v>
      </c>
      <c r="L65" s="29">
        <v>38646.756000000001</v>
      </c>
      <c r="M65" s="29">
        <v>40681.017999999996</v>
      </c>
      <c r="N65" s="35"/>
      <c r="O65" s="34"/>
    </row>
    <row r="66" spans="1:15">
      <c r="A66" s="37" t="s">
        <v>71</v>
      </c>
      <c r="B66" s="36">
        <v>0.88200000000000001</v>
      </c>
      <c r="C66" s="36">
        <v>0.89700000000000002</v>
      </c>
      <c r="D66" s="36">
        <v>0.93500000000000005</v>
      </c>
      <c r="E66" s="36">
        <v>0.95399999999999996</v>
      </c>
      <c r="F66" s="36">
        <v>0.96599999999999997</v>
      </c>
      <c r="G66" s="36">
        <v>0.97599999999999998</v>
      </c>
      <c r="H66" s="36">
        <v>0.98699999999999999</v>
      </c>
      <c r="I66" s="36">
        <v>0.99299999999999999</v>
      </c>
      <c r="J66" s="36">
        <v>1.0009999999999999</v>
      </c>
      <c r="K66" s="36">
        <v>1.008</v>
      </c>
      <c r="L66" s="36">
        <v>1.0149999999999999</v>
      </c>
      <c r="M66" s="36">
        <v>1.024</v>
      </c>
      <c r="N66" s="35"/>
      <c r="O66" s="34"/>
    </row>
    <row r="67" spans="1:15">
      <c r="A67" s="33"/>
      <c r="B67" s="32"/>
      <c r="C67" s="32"/>
      <c r="D67" s="32"/>
      <c r="E67" s="32"/>
      <c r="F67" s="32"/>
      <c r="G67" s="32"/>
      <c r="H67" s="32"/>
      <c r="I67" s="32"/>
      <c r="J67" s="32"/>
      <c r="K67" s="32"/>
      <c r="L67" s="32"/>
      <c r="M67" s="32"/>
      <c r="N67" s="31"/>
    </row>
    <row r="68" spans="1:15" ht="45" customHeight="1">
      <c r="A68" s="86" t="s">
        <v>70</v>
      </c>
      <c r="B68" s="87"/>
      <c r="C68" s="87"/>
      <c r="D68" s="87"/>
      <c r="E68" s="87"/>
      <c r="F68" s="87"/>
      <c r="G68" s="87"/>
      <c r="H68" s="87"/>
      <c r="I68" s="87"/>
      <c r="J68" s="87"/>
      <c r="K68" s="87"/>
      <c r="L68" s="87"/>
      <c r="M68" s="87"/>
      <c r="N68" s="31"/>
    </row>
    <row r="69" spans="1:15" ht="30" customHeight="1">
      <c r="A69" s="86" t="s">
        <v>69</v>
      </c>
      <c r="B69" s="86"/>
      <c r="C69" s="86"/>
      <c r="D69" s="86"/>
      <c r="E69" s="86"/>
      <c r="F69" s="86"/>
      <c r="G69" s="86"/>
      <c r="H69" s="86"/>
      <c r="I69" s="88"/>
      <c r="J69" s="88"/>
      <c r="K69" s="88"/>
      <c r="L69" s="88"/>
      <c r="M69" s="88"/>
      <c r="N69" s="31"/>
    </row>
    <row r="70" spans="1:15" ht="30" customHeight="1">
      <c r="A70" s="89" t="s">
        <v>68</v>
      </c>
      <c r="B70" s="88"/>
      <c r="C70" s="88"/>
      <c r="D70" s="88"/>
      <c r="E70" s="88"/>
      <c r="F70" s="88"/>
      <c r="G70" s="88"/>
      <c r="H70" s="88"/>
      <c r="I70" s="88"/>
      <c r="J70" s="88"/>
      <c r="K70" s="88"/>
      <c r="L70" s="88"/>
      <c r="M70" s="88"/>
      <c r="N70" s="31"/>
    </row>
    <row r="71" spans="1:15" ht="15" customHeight="1">
      <c r="A71" s="90" t="s">
        <v>67</v>
      </c>
      <c r="B71" s="88"/>
      <c r="C71" s="88"/>
      <c r="D71" s="88"/>
      <c r="E71" s="88"/>
      <c r="F71" s="88"/>
      <c r="G71" s="88"/>
      <c r="H71" s="88"/>
      <c r="I71" s="88"/>
      <c r="J71" s="88"/>
      <c r="K71" s="88"/>
      <c r="L71" s="88"/>
      <c r="M71" s="88"/>
      <c r="N71" s="31"/>
    </row>
    <row r="72" spans="1:15" ht="30" customHeight="1">
      <c r="A72" s="89" t="s">
        <v>66</v>
      </c>
      <c r="B72" s="88"/>
      <c r="C72" s="88"/>
      <c r="D72" s="88"/>
      <c r="E72" s="88"/>
      <c r="F72" s="88"/>
      <c r="G72" s="88"/>
      <c r="H72" s="88"/>
      <c r="I72" s="88"/>
      <c r="J72" s="88"/>
      <c r="K72" s="88"/>
      <c r="L72" s="88"/>
      <c r="M72" s="88"/>
      <c r="N72" s="31"/>
    </row>
    <row r="73" spans="1:15" ht="15" customHeight="1">
      <c r="A73" s="86" t="s">
        <v>65</v>
      </c>
      <c r="B73" s="91"/>
      <c r="C73" s="91"/>
      <c r="D73" s="91"/>
      <c r="E73" s="91"/>
      <c r="F73" s="91"/>
      <c r="G73" s="91"/>
      <c r="H73" s="91"/>
      <c r="I73" s="88"/>
      <c r="J73" s="88"/>
      <c r="K73" s="88"/>
      <c r="L73" s="88"/>
      <c r="M73" s="88"/>
      <c r="N73" s="31"/>
    </row>
    <row r="74" spans="1:15" ht="15" customHeight="1">
      <c r="A74" s="81" t="s">
        <v>64</v>
      </c>
      <c r="B74" s="82"/>
      <c r="C74" s="82"/>
      <c r="D74" s="82"/>
      <c r="E74" s="82"/>
      <c r="F74" s="82"/>
      <c r="G74" s="82"/>
      <c r="H74" s="82"/>
      <c r="I74" s="83"/>
      <c r="J74" s="83"/>
      <c r="K74" s="83"/>
      <c r="L74" s="83"/>
      <c r="M74" s="83"/>
    </row>
    <row r="75" spans="1:15" ht="15.75" customHeight="1">
      <c r="A75" s="84" t="s">
        <v>63</v>
      </c>
      <c r="B75" s="85"/>
      <c r="C75" s="85"/>
      <c r="D75" s="85"/>
      <c r="E75" s="85"/>
      <c r="F75" s="85"/>
      <c r="G75" s="85"/>
      <c r="H75" s="85"/>
      <c r="I75" s="85"/>
      <c r="J75" s="85"/>
      <c r="K75" s="85"/>
      <c r="L75" s="85"/>
      <c r="M75" s="85"/>
    </row>
    <row r="76" spans="1:15">
      <c r="A76" s="30"/>
    </row>
  </sheetData>
  <mergeCells count="8">
    <mergeCell ref="A74:M74"/>
    <mergeCell ref="A75:M75"/>
    <mergeCell ref="A68:M68"/>
    <mergeCell ref="A69:M69"/>
    <mergeCell ref="A70:M70"/>
    <mergeCell ref="A71:M71"/>
    <mergeCell ref="A72:M72"/>
    <mergeCell ref="A73:M73"/>
  </mergeCells>
  <pageMargins left="0.25" right="0.25" top="0.75" bottom="0.75" header="0.3" footer="0.3"/>
  <pageSetup scale="68" fitToHeight="999" orientation="landscape" r:id="rId1"/>
  <headerFooter>
    <oddFooter>&amp;L&amp;F&amp;R&amp;P</oddFooter>
  </headerFooter>
  <rowBreaks count="1" manualBreakCount="1">
    <brk id="51" max="12"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S-1 dy</vt:lpstr>
      <vt:lpstr>S-1</vt:lpstr>
      <vt:lpstr>S-4</vt:lpstr>
      <vt:lpstr>S-10</vt:lpstr>
      <vt:lpstr>'S-1 dy'!Print_Area</vt:lpstr>
      <vt:lpstr>'S-10'!Print_Area</vt:lpstr>
      <vt:lpstr>'S-10'!Print_Titles</vt:lpstr>
    </vt:vector>
  </TitlesOfParts>
  <Company>White House Communications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Erin L. EOP/OMB</dc:creator>
  <cp:lastModifiedBy>Tim Cejka</cp:lastModifiedBy>
  <cp:lastPrinted>2024-07-26T03:49:20Z</cp:lastPrinted>
  <dcterms:created xsi:type="dcterms:W3CDTF">2023-10-05T14:38:56Z</dcterms:created>
  <dcterms:modified xsi:type="dcterms:W3CDTF">2025-01-27T00:34:27Z</dcterms:modified>
</cp:coreProperties>
</file>